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Sportlat\Documents\Darbi\Dazadi\Gundars\Biatlona_web\VFS_Biatlons_Priekuli_03_07_2026\Rezultati\"/>
    </mc:Choice>
  </mc:AlternateContent>
  <xr:revisionPtr revIDLastSave="0" documentId="13_ncr:1_{60646E8D-EDCA-4C2B-8510-DFD776D13120}" xr6:coauthVersionLast="36" xr6:coauthVersionMax="36" xr10:uidLastSave="{00000000-0000-0000-0000-000000000000}"/>
  <bookViews>
    <workbookView xWindow="0" yWindow="0" windowWidth="23040" windowHeight="8940" tabRatio="633" xr2:uid="{00000000-000D-0000-FFFF-FFFF00000000}"/>
  </bookViews>
  <sheets>
    <sheet name="Kopvērtējums" sheetId="1" r:id="rId1"/>
    <sheet name="Šaušana" sheetId="3" r:id="rId2"/>
    <sheet name="Sheet3" sheetId="14" state="hidden" r:id="rId3"/>
    <sheet name="Tāllēkšana" sheetId="4" r:id="rId4"/>
    <sheet name="Pumpēšanās" sheetId="5" r:id="rId5"/>
    <sheet name="Stadions" sheetId="6" r:id="rId6"/>
    <sheet name="Stumšanās" sheetId="7" r:id="rId7"/>
    <sheet name="Bez nūjām" sheetId="8" r:id="rId8"/>
  </sheets>
  <definedNames>
    <definedName name="_xlnm._FilterDatabase" localSheetId="0" hidden="1">Kopvērtējums!$B$96:$J$114</definedName>
    <definedName name="_xlnm._FilterDatabase" localSheetId="2" hidden="1">Sheet3!$A$1:$H$1</definedName>
    <definedName name="_xlnm._FilterDatabase" localSheetId="1" hidden="1">Šaušana!$A$64:$K$64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0" i="4" l="1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F102" i="1" l="1"/>
  <c r="G102" i="1"/>
  <c r="H102" i="1"/>
  <c r="I102" i="1"/>
  <c r="I103" i="3"/>
  <c r="J102" i="1" l="1"/>
  <c r="F155" i="1" l="1"/>
  <c r="G155" i="1"/>
  <c r="H155" i="1"/>
  <c r="F158" i="1"/>
  <c r="G158" i="1"/>
  <c r="H158" i="1"/>
  <c r="I155" i="1" l="1"/>
  <c r="I158" i="1"/>
  <c r="J45" i="3"/>
  <c r="J44" i="3"/>
  <c r="J42" i="3"/>
  <c r="J39" i="3"/>
  <c r="J40" i="3"/>
  <c r="J41" i="3"/>
  <c r="O11" i="14"/>
  <c r="O9" i="14"/>
  <c r="O10" i="14"/>
  <c r="O2" i="14"/>
  <c r="O6" i="14"/>
  <c r="O4" i="14"/>
  <c r="O7" i="14"/>
  <c r="O5" i="14"/>
  <c r="O1" i="14"/>
  <c r="O12" i="14"/>
  <c r="O3" i="14"/>
  <c r="O8" i="14"/>
  <c r="F45" i="1"/>
  <c r="G45" i="1"/>
  <c r="H45" i="1"/>
  <c r="I45" i="1"/>
  <c r="F46" i="1"/>
  <c r="G46" i="1"/>
  <c r="H46" i="1"/>
  <c r="I46" i="1"/>
  <c r="F44" i="1"/>
  <c r="G44" i="1"/>
  <c r="H44" i="1"/>
  <c r="I44" i="1"/>
  <c r="F43" i="1"/>
  <c r="G43" i="1"/>
  <c r="H43" i="1"/>
  <c r="I43" i="1"/>
  <c r="F42" i="1"/>
  <c r="G42" i="1"/>
  <c r="H42" i="1"/>
  <c r="I42" i="1"/>
  <c r="F39" i="1"/>
  <c r="G39" i="1"/>
  <c r="H39" i="1"/>
  <c r="I39" i="1"/>
  <c r="F41" i="1"/>
  <c r="G41" i="1"/>
  <c r="H41" i="1"/>
  <c r="I41" i="1"/>
  <c r="J39" i="1" l="1"/>
  <c r="J43" i="1"/>
  <c r="J41" i="1"/>
  <c r="J42" i="1"/>
  <c r="J44" i="1"/>
  <c r="J45" i="1"/>
  <c r="I111" i="3"/>
  <c r="I101" i="3"/>
  <c r="J58" i="3"/>
  <c r="J8" i="3"/>
  <c r="J33" i="3"/>
  <c r="F8" i="1"/>
  <c r="I108" i="3" l="1"/>
  <c r="I109" i="3"/>
  <c r="I97" i="3"/>
  <c r="I98" i="3"/>
  <c r="I82" i="3"/>
  <c r="I77" i="3"/>
  <c r="I88" i="3"/>
  <c r="I80" i="3"/>
  <c r="I92" i="3"/>
  <c r="I81" i="3"/>
  <c r="I78" i="3"/>
  <c r="I85" i="3"/>
  <c r="I84" i="3"/>
  <c r="I86" i="3"/>
  <c r="J19" i="3"/>
  <c r="J18" i="3"/>
  <c r="J43" i="3"/>
  <c r="J13" i="3"/>
  <c r="J7" i="3"/>
  <c r="F40" i="1"/>
  <c r="G40" i="1"/>
  <c r="H40" i="1"/>
  <c r="I40" i="1"/>
  <c r="F107" i="1"/>
  <c r="G107" i="1"/>
  <c r="H107" i="1"/>
  <c r="I107" i="1"/>
  <c r="F110" i="1"/>
  <c r="G110" i="1"/>
  <c r="H110" i="1"/>
  <c r="I110" i="1"/>
  <c r="F105" i="1"/>
  <c r="G105" i="1"/>
  <c r="H105" i="1"/>
  <c r="I105" i="1"/>
  <c r="F112" i="1"/>
  <c r="G112" i="1"/>
  <c r="H112" i="1"/>
  <c r="I112" i="1"/>
  <c r="F108" i="1"/>
  <c r="G108" i="1"/>
  <c r="H108" i="1"/>
  <c r="I108" i="1"/>
  <c r="F99" i="1"/>
  <c r="G99" i="1"/>
  <c r="H99" i="1"/>
  <c r="I99" i="1"/>
  <c r="F97" i="1"/>
  <c r="G97" i="1"/>
  <c r="H97" i="1"/>
  <c r="I97" i="1"/>
  <c r="F98" i="1"/>
  <c r="G98" i="1"/>
  <c r="H98" i="1"/>
  <c r="I98" i="1"/>
  <c r="F101" i="1"/>
  <c r="G101" i="1"/>
  <c r="H101" i="1"/>
  <c r="I101" i="1"/>
  <c r="F104" i="1"/>
  <c r="G104" i="1"/>
  <c r="H104" i="1"/>
  <c r="I104" i="1"/>
  <c r="F162" i="1"/>
  <c r="G162" i="1"/>
  <c r="H162" i="1"/>
  <c r="F153" i="1"/>
  <c r="G153" i="1"/>
  <c r="H153" i="1"/>
  <c r="F150" i="1"/>
  <c r="G150" i="1"/>
  <c r="H150" i="1"/>
  <c r="F156" i="1"/>
  <c r="G156" i="1"/>
  <c r="H156" i="1"/>
  <c r="F154" i="1"/>
  <c r="G154" i="1"/>
  <c r="H154" i="1"/>
  <c r="F151" i="1"/>
  <c r="G151" i="1"/>
  <c r="H151" i="1"/>
  <c r="F148" i="1"/>
  <c r="G148" i="1"/>
  <c r="H148" i="1"/>
  <c r="F157" i="1"/>
  <c r="G157" i="1"/>
  <c r="H157" i="1"/>
  <c r="F152" i="1"/>
  <c r="G152" i="1"/>
  <c r="H152" i="1"/>
  <c r="F149" i="1"/>
  <c r="G149" i="1"/>
  <c r="H149" i="1"/>
  <c r="F163" i="1"/>
  <c r="G163" i="1"/>
  <c r="H163" i="1"/>
  <c r="F161" i="1"/>
  <c r="G161" i="1"/>
  <c r="H161" i="1"/>
  <c r="F159" i="1"/>
  <c r="G159" i="1"/>
  <c r="H159" i="1"/>
  <c r="F160" i="1"/>
  <c r="G160" i="1"/>
  <c r="H160" i="1"/>
  <c r="F85" i="1"/>
  <c r="G85" i="1"/>
  <c r="H85" i="1"/>
  <c r="I85" i="1"/>
  <c r="F82" i="1"/>
  <c r="G82" i="1"/>
  <c r="H82" i="1"/>
  <c r="I82" i="1"/>
  <c r="F91" i="1"/>
  <c r="G91" i="1"/>
  <c r="H91" i="1"/>
  <c r="I91" i="1"/>
  <c r="F89" i="1"/>
  <c r="H89" i="1"/>
  <c r="I89" i="1"/>
  <c r="F76" i="1"/>
  <c r="H76" i="1"/>
  <c r="I76" i="1"/>
  <c r="F88" i="1"/>
  <c r="H88" i="1"/>
  <c r="I88" i="1"/>
  <c r="F87" i="1"/>
  <c r="G87" i="1"/>
  <c r="H87" i="1"/>
  <c r="I87" i="1"/>
  <c r="F81" i="1"/>
  <c r="G81" i="1"/>
  <c r="H81" i="1"/>
  <c r="I81" i="1"/>
  <c r="F84" i="1"/>
  <c r="H84" i="1"/>
  <c r="I84" i="1"/>
  <c r="F18" i="1"/>
  <c r="G18" i="1"/>
  <c r="H18" i="1"/>
  <c r="I18" i="1"/>
  <c r="F19" i="1"/>
  <c r="G19" i="1"/>
  <c r="H19" i="1"/>
  <c r="I19" i="1"/>
  <c r="F20" i="1"/>
  <c r="G20" i="1"/>
  <c r="H20" i="1"/>
  <c r="I20" i="1"/>
  <c r="I13" i="1"/>
  <c r="H13" i="1"/>
  <c r="G13" i="1"/>
  <c r="F13" i="1"/>
  <c r="I8" i="1"/>
  <c r="H8" i="1"/>
  <c r="G8" i="1"/>
  <c r="I7" i="1"/>
  <c r="H7" i="1"/>
  <c r="G7" i="1"/>
  <c r="F7" i="1"/>
  <c r="J104" i="1" l="1"/>
  <c r="J112" i="1"/>
  <c r="I154" i="1"/>
  <c r="I148" i="1"/>
  <c r="I159" i="1"/>
  <c r="I160" i="1"/>
  <c r="I157" i="1"/>
  <c r="I161" i="1"/>
  <c r="I149" i="1"/>
  <c r="I152" i="1"/>
  <c r="J101" i="1"/>
  <c r="J97" i="1"/>
  <c r="J108" i="1"/>
  <c r="J105" i="1"/>
  <c r="J107" i="1"/>
  <c r="J40" i="1"/>
  <c r="J110" i="1"/>
  <c r="J99" i="1"/>
  <c r="J98" i="1"/>
  <c r="I150" i="1"/>
  <c r="I151" i="1"/>
  <c r="I153" i="1"/>
  <c r="I156" i="1"/>
  <c r="J81" i="1"/>
  <c r="J91" i="1"/>
  <c r="J85" i="1"/>
  <c r="J87" i="1"/>
  <c r="J82" i="1"/>
  <c r="J20" i="1"/>
  <c r="J19" i="1"/>
  <c r="J18" i="1"/>
  <c r="J13" i="1"/>
  <c r="J7" i="1"/>
  <c r="J20" i="3" l="1"/>
  <c r="F130" i="1"/>
  <c r="G130" i="1"/>
  <c r="H130" i="1"/>
  <c r="F119" i="1"/>
  <c r="G119" i="1"/>
  <c r="H119" i="1"/>
  <c r="F138" i="1"/>
  <c r="G138" i="1"/>
  <c r="H138" i="1"/>
  <c r="F127" i="1"/>
  <c r="G127" i="1"/>
  <c r="H127" i="1"/>
  <c r="F120" i="1"/>
  <c r="G120" i="1"/>
  <c r="H120" i="1"/>
  <c r="F25" i="1"/>
  <c r="G25" i="1"/>
  <c r="H25" i="1"/>
  <c r="I25" i="1"/>
  <c r="I138" i="1" l="1"/>
  <c r="I130" i="1"/>
  <c r="I127" i="1"/>
  <c r="I120" i="1"/>
  <c r="I119" i="1"/>
  <c r="J25" i="1"/>
  <c r="F92" i="1"/>
  <c r="H92" i="1"/>
  <c r="I92" i="1"/>
  <c r="G113" i="1" l="1"/>
  <c r="G100" i="1"/>
  <c r="G109" i="1"/>
  <c r="G103" i="1"/>
  <c r="G111" i="1"/>
  <c r="G106" i="1"/>
  <c r="G114" i="1"/>
  <c r="G79" i="1"/>
  <c r="G78" i="1"/>
  <c r="F137" i="1" l="1"/>
  <c r="G137" i="1"/>
  <c r="H137" i="1"/>
  <c r="F136" i="1"/>
  <c r="G136" i="1"/>
  <c r="H136" i="1"/>
  <c r="F133" i="1"/>
  <c r="G133" i="1"/>
  <c r="H133" i="1"/>
  <c r="F131" i="1"/>
  <c r="G131" i="1"/>
  <c r="H131" i="1"/>
  <c r="F135" i="1"/>
  <c r="G135" i="1"/>
  <c r="H135" i="1"/>
  <c r="F143" i="1"/>
  <c r="G143" i="1"/>
  <c r="H143" i="1"/>
  <c r="F132" i="1"/>
  <c r="G132" i="1"/>
  <c r="H132" i="1"/>
  <c r="F129" i="1"/>
  <c r="G129" i="1"/>
  <c r="H129" i="1"/>
  <c r="F122" i="1"/>
  <c r="G122" i="1"/>
  <c r="H122" i="1"/>
  <c r="F128" i="1"/>
  <c r="G128" i="1"/>
  <c r="H128" i="1"/>
  <c r="F134" i="1"/>
  <c r="G134" i="1"/>
  <c r="H134" i="1"/>
  <c r="F123" i="1"/>
  <c r="G123" i="1"/>
  <c r="H123" i="1"/>
  <c r="F141" i="1"/>
  <c r="G141" i="1"/>
  <c r="H141" i="1"/>
  <c r="F124" i="1"/>
  <c r="G124" i="1"/>
  <c r="H124" i="1"/>
  <c r="F126" i="1"/>
  <c r="G126" i="1"/>
  <c r="H126" i="1"/>
  <c r="F139" i="1"/>
  <c r="G139" i="1"/>
  <c r="H139" i="1"/>
  <c r="F140" i="1"/>
  <c r="G140" i="1"/>
  <c r="H140" i="1"/>
  <c r="F142" i="1"/>
  <c r="G142" i="1"/>
  <c r="H142" i="1"/>
  <c r="F125" i="1"/>
  <c r="G125" i="1"/>
  <c r="H125" i="1"/>
  <c r="H121" i="1"/>
  <c r="G121" i="1"/>
  <c r="F121" i="1"/>
  <c r="F113" i="1"/>
  <c r="H113" i="1"/>
  <c r="I113" i="1"/>
  <c r="F100" i="1"/>
  <c r="H100" i="1"/>
  <c r="I100" i="1"/>
  <c r="F109" i="1"/>
  <c r="H109" i="1"/>
  <c r="I109" i="1"/>
  <c r="F103" i="1"/>
  <c r="H103" i="1"/>
  <c r="I103" i="1"/>
  <c r="F111" i="1"/>
  <c r="H111" i="1"/>
  <c r="I111" i="1"/>
  <c r="F106" i="1"/>
  <c r="H106" i="1"/>
  <c r="I106" i="1"/>
  <c r="F114" i="1"/>
  <c r="H114" i="1"/>
  <c r="I114" i="1"/>
  <c r="F78" i="1"/>
  <c r="H78" i="1"/>
  <c r="I78" i="1"/>
  <c r="F79" i="1"/>
  <c r="H79" i="1"/>
  <c r="I79" i="1"/>
  <c r="F77" i="1"/>
  <c r="H77" i="1"/>
  <c r="I77" i="1"/>
  <c r="F90" i="1"/>
  <c r="H90" i="1"/>
  <c r="I90" i="1"/>
  <c r="F86" i="1"/>
  <c r="H86" i="1"/>
  <c r="I86" i="1"/>
  <c r="F80" i="1"/>
  <c r="H80" i="1"/>
  <c r="I80" i="1"/>
  <c r="F83" i="1"/>
  <c r="H83" i="1"/>
  <c r="I83" i="1"/>
  <c r="F67" i="1"/>
  <c r="G67" i="1"/>
  <c r="H67" i="1"/>
  <c r="I67" i="1"/>
  <c r="F71" i="1"/>
  <c r="G71" i="1"/>
  <c r="H71" i="1"/>
  <c r="I71" i="1"/>
  <c r="F68" i="1"/>
  <c r="G68" i="1"/>
  <c r="H68" i="1"/>
  <c r="I68" i="1"/>
  <c r="F65" i="1"/>
  <c r="G65" i="1"/>
  <c r="H65" i="1"/>
  <c r="I65" i="1"/>
  <c r="F66" i="1"/>
  <c r="G66" i="1"/>
  <c r="H66" i="1"/>
  <c r="I66" i="1"/>
  <c r="F70" i="1"/>
  <c r="G70" i="1"/>
  <c r="H70" i="1"/>
  <c r="I70" i="1"/>
  <c r="F69" i="1"/>
  <c r="G69" i="1"/>
  <c r="H69" i="1"/>
  <c r="I69" i="1"/>
  <c r="F60" i="1"/>
  <c r="G60" i="1"/>
  <c r="H60" i="1"/>
  <c r="I60" i="1"/>
  <c r="F58" i="1"/>
  <c r="G58" i="1"/>
  <c r="H58" i="1"/>
  <c r="I58" i="1"/>
  <c r="F56" i="1"/>
  <c r="G56" i="1"/>
  <c r="H56" i="1"/>
  <c r="I56" i="1"/>
  <c r="F57" i="1"/>
  <c r="G57" i="1"/>
  <c r="H57" i="1"/>
  <c r="I57" i="1"/>
  <c r="F54" i="1"/>
  <c r="G54" i="1"/>
  <c r="H54" i="1"/>
  <c r="I54" i="1"/>
  <c r="I59" i="1"/>
  <c r="H59" i="1"/>
  <c r="G59" i="1"/>
  <c r="F59" i="1"/>
  <c r="I55" i="1"/>
  <c r="H55" i="1"/>
  <c r="G55" i="1"/>
  <c r="F55" i="1"/>
  <c r="I51" i="1"/>
  <c r="H51" i="1"/>
  <c r="G51" i="1"/>
  <c r="F51" i="1"/>
  <c r="I52" i="1"/>
  <c r="H52" i="1"/>
  <c r="G52" i="1"/>
  <c r="F52" i="1"/>
  <c r="I53" i="1"/>
  <c r="H53" i="1"/>
  <c r="G53" i="1"/>
  <c r="F53" i="1"/>
  <c r="F33" i="1"/>
  <c r="G33" i="1"/>
  <c r="H33" i="1"/>
  <c r="I33" i="1"/>
  <c r="F30" i="1"/>
  <c r="G30" i="1"/>
  <c r="H30" i="1"/>
  <c r="I30" i="1"/>
  <c r="F34" i="1"/>
  <c r="G34" i="1"/>
  <c r="H34" i="1"/>
  <c r="I34" i="1"/>
  <c r="F32" i="1"/>
  <c r="G32" i="1"/>
  <c r="H32" i="1"/>
  <c r="I32" i="1"/>
  <c r="F31" i="1"/>
  <c r="G31" i="1"/>
  <c r="H31" i="1"/>
  <c r="I31" i="1"/>
  <c r="I104" i="3"/>
  <c r="I100" i="3"/>
  <c r="I112" i="3"/>
  <c r="I106" i="3"/>
  <c r="I110" i="3"/>
  <c r="I99" i="3"/>
  <c r="I113" i="3"/>
  <c r="I107" i="3"/>
  <c r="I114" i="3"/>
  <c r="I102" i="3"/>
  <c r="I105" i="3"/>
  <c r="I90" i="3"/>
  <c r="I87" i="3"/>
  <c r="I89" i="3"/>
  <c r="I79" i="3"/>
  <c r="I83" i="3"/>
  <c r="I76" i="3"/>
  <c r="I91" i="3"/>
  <c r="J65" i="3"/>
  <c r="G84" i="1" s="1"/>
  <c r="J84" i="1" s="1"/>
  <c r="J66" i="3"/>
  <c r="J68" i="3"/>
  <c r="G89" i="1" s="1"/>
  <c r="J89" i="1" s="1"/>
  <c r="G86" i="1"/>
  <c r="J70" i="3"/>
  <c r="G92" i="1" s="1"/>
  <c r="J92" i="1" s="1"/>
  <c r="G90" i="1"/>
  <c r="J69" i="3"/>
  <c r="J71" i="3"/>
  <c r="G80" i="1" s="1"/>
  <c r="G76" i="1"/>
  <c r="J76" i="1" s="1"/>
  <c r="J67" i="3"/>
  <c r="G83" i="1" s="1"/>
  <c r="J56" i="3"/>
  <c r="J52" i="3"/>
  <c r="J57" i="3"/>
  <c r="J54" i="3"/>
  <c r="J53" i="3"/>
  <c r="J59" i="3"/>
  <c r="J55" i="3"/>
  <c r="J60" i="3"/>
  <c r="J51" i="3"/>
  <c r="J25" i="3"/>
  <c r="J34" i="3"/>
  <c r="J32" i="3"/>
  <c r="J31" i="3"/>
  <c r="J30" i="3"/>
  <c r="J111" i="1" l="1"/>
  <c r="J51" i="1"/>
  <c r="J34" i="1"/>
  <c r="G77" i="1"/>
  <c r="J77" i="1" s="1"/>
  <c r="G88" i="1"/>
  <c r="J88" i="1" s="1"/>
  <c r="J83" i="1"/>
  <c r="J79" i="1"/>
  <c r="J86" i="1"/>
  <c r="J80" i="1"/>
  <c r="J78" i="1"/>
  <c r="J90" i="1"/>
  <c r="J31" i="1"/>
  <c r="I121" i="1"/>
  <c r="I134" i="1"/>
  <c r="I131" i="1"/>
  <c r="I136" i="1"/>
  <c r="I135" i="1"/>
  <c r="J30" i="1"/>
  <c r="I140" i="1"/>
  <c r="I124" i="1"/>
  <c r="I122" i="1"/>
  <c r="I123" i="1"/>
  <c r="I132" i="1"/>
  <c r="I137" i="1"/>
  <c r="I125" i="1"/>
  <c r="I139" i="1"/>
  <c r="I141" i="1"/>
  <c r="I129" i="1"/>
  <c r="I133" i="1"/>
  <c r="J32" i="1"/>
  <c r="J33" i="1"/>
  <c r="I142" i="1"/>
  <c r="I126" i="1"/>
  <c r="I128" i="1"/>
  <c r="J53" i="1"/>
  <c r="J52" i="1"/>
  <c r="J59" i="1"/>
  <c r="J57" i="1"/>
  <c r="J60" i="1"/>
  <c r="J69" i="1"/>
  <c r="J66" i="1"/>
  <c r="J65" i="1"/>
  <c r="J71" i="1"/>
  <c r="J67" i="1"/>
  <c r="J106" i="1"/>
  <c r="J113" i="1"/>
  <c r="J55" i="1"/>
  <c r="J54" i="1"/>
  <c r="J56" i="1"/>
  <c r="J58" i="1"/>
  <c r="J70" i="1"/>
  <c r="J68" i="1"/>
  <c r="J103" i="1"/>
  <c r="J109" i="1"/>
  <c r="J100" i="1"/>
</calcChain>
</file>

<file path=xl/sharedStrings.xml><?xml version="1.0" encoding="utf-8"?>
<sst xmlns="http://schemas.openxmlformats.org/spreadsheetml/2006/main" count="2437" uniqueCount="256">
  <si>
    <t>Alūksnes Sporta skola</t>
  </si>
  <si>
    <t>Madonas BJSS</t>
  </si>
  <si>
    <t>ŠŅORIŅŠ Adrians Māris</t>
  </si>
  <si>
    <t>Ogres biatlona klubs</t>
  </si>
  <si>
    <t>CPSS</t>
  </si>
  <si>
    <t>RAUDZIŅŠ Rūdolfs</t>
  </si>
  <si>
    <t>ŽAGARS Jānis</t>
  </si>
  <si>
    <t>PIKSONE Estere</t>
  </si>
  <si>
    <t>KOLNA Keita Patrīcija</t>
  </si>
  <si>
    <t>ALZIŅA Laura</t>
  </si>
  <si>
    <t>ZAĶE Amēlija</t>
  </si>
  <si>
    <t>ZIĻS Vladislavs</t>
  </si>
  <si>
    <t>ASARIS Edgars Aivo</t>
  </si>
  <si>
    <t>GULBIS Armands</t>
  </si>
  <si>
    <t>SKRIDE Ernests</t>
  </si>
  <si>
    <t>KRIEVIŅA Annija</t>
  </si>
  <si>
    <t>APSE Alise</t>
  </si>
  <si>
    <t>PLĀTE Alise</t>
  </si>
  <si>
    <t>ŠĶĒLE Dārta</t>
  </si>
  <si>
    <t>MIGLONE Luīze</t>
  </si>
  <si>
    <t>Vieta</t>
  </si>
  <si>
    <t>Gads</t>
  </si>
  <si>
    <t>Klubs</t>
  </si>
  <si>
    <t>Mērķis</t>
  </si>
  <si>
    <t>Guļus 1</t>
  </si>
  <si>
    <t>Guļus 2</t>
  </si>
  <si>
    <t>Stāvus</t>
  </si>
  <si>
    <t>Kopā</t>
  </si>
  <si>
    <t>Punkti</t>
  </si>
  <si>
    <t>Nr.</t>
  </si>
  <si>
    <t>Uzvārds, Vārds</t>
  </si>
  <si>
    <t>LATVIJAS KAUSS VASARAS BIATLONĀ</t>
  </si>
  <si>
    <t>Šaušanas vingrinājumi</t>
  </si>
  <si>
    <t>STRAUME Emīls</t>
  </si>
  <si>
    <t>LŪSIS Martins</t>
  </si>
  <si>
    <t>GAISS Otto</t>
  </si>
  <si>
    <t>BĒRZIŅŠ Gustavs</t>
  </si>
  <si>
    <t>SNIĶERIS Kārlis</t>
  </si>
  <si>
    <t>ĀBOLIŅŠ Mārtiņš</t>
  </si>
  <si>
    <t>JAUNZEMS Marts</t>
  </si>
  <si>
    <t>SNIĶERIS Markuss</t>
  </si>
  <si>
    <t>ĀBOLIŅŠ Markuss</t>
  </si>
  <si>
    <t>STRODS Rojs</t>
  </si>
  <si>
    <t>DAMBIS Ernests</t>
  </si>
  <si>
    <t>LŪSIS Ralfs</t>
  </si>
  <si>
    <t>KODAĻEVA Ariana</t>
  </si>
  <si>
    <t>MARTINOVA Rebeka</t>
  </si>
  <si>
    <t>UMLEJA Stella</t>
  </si>
  <si>
    <t>VĒDZELE Elīza</t>
  </si>
  <si>
    <t>KRASTIŅA Elza</t>
  </si>
  <si>
    <t>PURIŅA Nellija</t>
  </si>
  <si>
    <t>VANAGA Estere</t>
  </si>
  <si>
    <t>SALMIŅA Zane</t>
  </si>
  <si>
    <t>RUĻUKA Dārta</t>
  </si>
  <si>
    <t>ŠLĒZIŅA Adele</t>
  </si>
  <si>
    <t>1. mēģ.</t>
  </si>
  <si>
    <t>2. mēģ.</t>
  </si>
  <si>
    <t>3. mēģ.</t>
  </si>
  <si>
    <t>Rezultāts</t>
  </si>
  <si>
    <t>Tāllēkšana no vietas</t>
  </si>
  <si>
    <t>Roku saliekšana-iztaisnošana balstā guļus</t>
  </si>
  <si>
    <t>Kopvērtējums</t>
  </si>
  <si>
    <t>Skriešana</t>
  </si>
  <si>
    <t>Šaušana</t>
  </si>
  <si>
    <t>Stumšanās</t>
  </si>
  <si>
    <t>Bez nūjām</t>
  </si>
  <si>
    <t xml:space="preserve">  W15</t>
  </si>
  <si>
    <t xml:space="preserve">  M15</t>
  </si>
  <si>
    <t xml:space="preserve">  W17</t>
  </si>
  <si>
    <t xml:space="preserve">  M17</t>
  </si>
  <si>
    <t xml:space="preserve">  W19</t>
  </si>
  <si>
    <t xml:space="preserve">  M19</t>
  </si>
  <si>
    <t>Lēkšana</t>
  </si>
  <si>
    <t>Spēks</t>
  </si>
  <si>
    <t>M13</t>
  </si>
  <si>
    <t xml:space="preserve">  W13</t>
  </si>
  <si>
    <t xml:space="preserve">  M15     1000 m  </t>
  </si>
  <si>
    <t xml:space="preserve">  W15     1000 m  </t>
  </si>
  <si>
    <t xml:space="preserve">  M13     1000 m  </t>
  </si>
  <si>
    <t xml:space="preserve">  W13     1000 m  </t>
  </si>
  <si>
    <t xml:space="preserve">  M19     3000 m  </t>
  </si>
  <si>
    <t>BEIKULIS Kristers</t>
  </si>
  <si>
    <t xml:space="preserve">  M19     600 m  </t>
  </si>
  <si>
    <t xml:space="preserve">  W19     600 m  </t>
  </si>
  <si>
    <t xml:space="preserve">  M17     600 m  </t>
  </si>
  <si>
    <t xml:space="preserve">  W17     600 m  </t>
  </si>
  <si>
    <t xml:space="preserve">  M15     600 m  </t>
  </si>
  <si>
    <t xml:space="preserve">  W15     600 m  </t>
  </si>
  <si>
    <r>
      <t>1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</si>
  <si>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2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</si>
  <si>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3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</si>
  <si>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4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</si>
  <si>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5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</si>
  <si>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7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</si>
  <si>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8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</si>
  <si>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9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</si>
  <si>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10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</si>
  <si>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12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</si>
  <si>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13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</si>
  <si>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14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</si>
  <si>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16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</si>
  <si>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18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</si>
  <si>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19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</si>
  <si>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20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</si>
  <si>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22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</si>
  <si>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23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</si>
  <si>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24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</si>
  <si>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11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</si>
  <si>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15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</si>
  <si>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17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</si>
  <si>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t xml:space="preserve">  M13</t>
  </si>
  <si>
    <r>
      <t>6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</si>
  <si>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r>
      <t>25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</si>
  <si>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t>Skrējiens stadionā</t>
  </si>
  <si>
    <r>
      <t>21</t>
    </r>
    <r>
      <rPr>
        <b/>
        <sz val="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.</t>
    </r>
  </si>
  <si>
    <t>Atpalicība</t>
  </si>
  <si>
    <t>Rolleri. Stumšanās pret kalnu.</t>
  </si>
  <si>
    <t>Rolleri. Slēpošana bez nūjām pret kalnu.</t>
  </si>
  <si>
    <t>Daugavpils SS</t>
  </si>
  <si>
    <t>Madonas BJSS/CauneTeam</t>
  </si>
  <si>
    <t>W13</t>
  </si>
  <si>
    <t>ZAĶIS Artūrs</t>
  </si>
  <si>
    <t>SKOPIŅA Vanesa Patrīcija</t>
  </si>
  <si>
    <t>KLIMOVIČS Miks</t>
  </si>
  <si>
    <t>BOIKO Jegors</t>
  </si>
  <si>
    <t>SKRASTIŅŠ Rojs</t>
  </si>
  <si>
    <t>CĀLĪTIS Gundars</t>
  </si>
  <si>
    <t>MATISĀNS Daniels</t>
  </si>
  <si>
    <t>ŽAGARS Rūdolfs</t>
  </si>
  <si>
    <t>KLIMOVIČS Miķelis</t>
  </si>
  <si>
    <t>FREIMANIS Jānis</t>
  </si>
  <si>
    <t>ČIŽEVSKIS Raitis</t>
  </si>
  <si>
    <t>PLOTKA Pēteris</t>
  </si>
  <si>
    <t>BROKĀNE Annija</t>
  </si>
  <si>
    <t>ARAMA Ance</t>
  </si>
  <si>
    <t>MELNIRBE Loreta</t>
  </si>
  <si>
    <t>ZVIRGZDIŅA Ieva</t>
  </si>
  <si>
    <t>SPALVIŅA Luīze</t>
  </si>
  <si>
    <t xml:space="preserve">  W17     2000 m  </t>
  </si>
  <si>
    <t xml:space="preserve">  M19     (10 g + 10 st)    1. maiņa</t>
  </si>
  <si>
    <t xml:space="preserve">  W19     (10 g + 10 st)    1. maiņa</t>
  </si>
  <si>
    <t xml:space="preserve">  M17     (10 g + 10 st)    2. maiņa</t>
  </si>
  <si>
    <t>BALTAUSIS Edmunds</t>
  </si>
  <si>
    <t xml:space="preserve">  W19     2000 m  </t>
  </si>
  <si>
    <t xml:space="preserve">  M17     3000 m  </t>
  </si>
  <si>
    <t>TNSS</t>
  </si>
  <si>
    <t>KRIŠMANIS Rainers</t>
  </si>
  <si>
    <t>ZINKEVIČS Jevgenijs</t>
  </si>
  <si>
    <t>DJATKOVIČA Martīne</t>
  </si>
  <si>
    <t>DEREVJANKO Nikita</t>
  </si>
  <si>
    <t>BRENCE Marta</t>
  </si>
  <si>
    <t>MELDERE Elza</t>
  </si>
  <si>
    <t>ROSOVSKA Aneta</t>
  </si>
  <si>
    <t xml:space="preserve">  M21</t>
  </si>
  <si>
    <t xml:space="preserve">  W21</t>
  </si>
  <si>
    <t xml:space="preserve">  M</t>
  </si>
  <si>
    <t xml:space="preserve">  W</t>
  </si>
  <si>
    <t>TĀLBERGS Rūdolfs</t>
  </si>
  <si>
    <t>SŪNIŅŠ Adrians Kārlis</t>
  </si>
  <si>
    <t>MOTIVĀNS Henrihs</t>
  </si>
  <si>
    <t>ZAĶIS Renārs</t>
  </si>
  <si>
    <t>JURĶIS Gustavs</t>
  </si>
  <si>
    <t>VANAGA Nora</t>
  </si>
  <si>
    <t>KRASTIŅA Alise</t>
  </si>
  <si>
    <t>JAUNZEMA Paula Alise</t>
  </si>
  <si>
    <t>PUDĀNE Angelīna</t>
  </si>
  <si>
    <t>BALODE Ance</t>
  </si>
  <si>
    <t>ŠKAĻIKOVA Sofija</t>
  </si>
  <si>
    <t>MELDERE Marta</t>
  </si>
  <si>
    <t xml:space="preserve">  M     (10 g + 10 st)    1. maiņa</t>
  </si>
  <si>
    <t xml:space="preserve">  W     (10 g + 10 st)    1. maiņa </t>
  </si>
  <si>
    <t xml:space="preserve">  M21     (10 g + 10 st)    1. maiņa</t>
  </si>
  <si>
    <t xml:space="preserve">  W21     (10 g + 10 st)    1. maiņa </t>
  </si>
  <si>
    <t xml:space="preserve">  M21     3000 m  </t>
  </si>
  <si>
    <t xml:space="preserve">  W21     2000 m  </t>
  </si>
  <si>
    <t xml:space="preserve">  M     3000 m  </t>
  </si>
  <si>
    <t xml:space="preserve">  W     2000 m  </t>
  </si>
  <si>
    <t xml:space="preserve">  M     600 m  </t>
  </si>
  <si>
    <t xml:space="preserve">  W     600 m  </t>
  </si>
  <si>
    <t xml:space="preserve">  M21     600 m  </t>
  </si>
  <si>
    <t xml:space="preserve">  W21     600 m  </t>
  </si>
  <si>
    <t>DAMBIS Tomass</t>
  </si>
  <si>
    <t>nest.</t>
  </si>
  <si>
    <t>Talsu NSS</t>
  </si>
  <si>
    <t>ĒLERTS Kristaps</t>
  </si>
  <si>
    <t>CPSS V</t>
  </si>
  <si>
    <t>GAVARS Klāvs</t>
  </si>
  <si>
    <t>UŠVILS Juris</t>
  </si>
  <si>
    <t>BLEIDELE Elza</t>
  </si>
  <si>
    <t>LOV</t>
  </si>
  <si>
    <t>Cēsis</t>
  </si>
  <si>
    <t>Active AP</t>
  </si>
  <si>
    <t>BOROŅENKO Jeļizaveta</t>
  </si>
  <si>
    <t>LABUCIS Eduards</t>
  </si>
  <si>
    <t>PAEGLE Elizabete</t>
  </si>
  <si>
    <t>LINGARTS Jānis Artūrs</t>
  </si>
  <si>
    <t>SPOLĪTIS Gustavs</t>
  </si>
  <si>
    <t>MAKSTNIEKS Toms</t>
  </si>
  <si>
    <t>LAGOIKO Davids</t>
  </si>
  <si>
    <t>KOĻESŅIKOVA Darīna</t>
  </si>
  <si>
    <t>ZĒMELIS Kārlis</t>
  </si>
  <si>
    <t>PETROVIČS Martins</t>
  </si>
  <si>
    <t>VĪTOLS Dominiks</t>
  </si>
  <si>
    <t>GORBACEVIČS Gordejs</t>
  </si>
  <si>
    <t>DAŅILOVS Vladislavs</t>
  </si>
  <si>
    <t>JAUNZEMS Haralds</t>
  </si>
  <si>
    <t>KRĒMERS Arturs</t>
  </si>
  <si>
    <t>SELGA Otto Otomārs</t>
  </si>
  <si>
    <t>JAUNZEMS Valters</t>
  </si>
  <si>
    <t>PAEGLE Kristaps</t>
  </si>
  <si>
    <t>ŠEĻAKINS Aleksandrs</t>
  </si>
  <si>
    <t>DEDUMETA Justīne</t>
  </si>
  <si>
    <t>LAGOIKO Akilina</t>
  </si>
  <si>
    <t>DRIĶE Līva</t>
  </si>
  <si>
    <t>DEDUMETA Karlīna</t>
  </si>
  <si>
    <t>SYMETS Oleksandra</t>
  </si>
  <si>
    <t>UMURE Dārta</t>
  </si>
  <si>
    <t>TATKINA Amēlija</t>
  </si>
  <si>
    <t>VALTERE Emīlija</t>
  </si>
  <si>
    <t>CERCINA Elizabete</t>
  </si>
  <si>
    <t xml:space="preserve"> VFS 2026</t>
  </si>
  <si>
    <t>M21</t>
  </si>
  <si>
    <t>M19</t>
  </si>
  <si>
    <t>M17</t>
  </si>
  <si>
    <t>W</t>
  </si>
  <si>
    <t>W21</t>
  </si>
  <si>
    <t>W19</t>
  </si>
  <si>
    <t>W17</t>
  </si>
  <si>
    <t>M15</t>
  </si>
  <si>
    <t>W15</t>
  </si>
  <si>
    <t>1. maiņa</t>
  </si>
  <si>
    <t>2. maiņa</t>
  </si>
  <si>
    <t>3. maiņa</t>
  </si>
  <si>
    <t>4. maiņa</t>
  </si>
  <si>
    <t xml:space="preserve">  W17     (10 g + 10 st)    2. maiņa</t>
  </si>
  <si>
    <t xml:space="preserve">  M15     (10 g)    3. maiņa</t>
  </si>
  <si>
    <t xml:space="preserve">  W15     (10 g)    4. maiņa</t>
  </si>
  <si>
    <t>Bip</t>
  </si>
  <si>
    <t>Vārds</t>
  </si>
  <si>
    <t>Starts</t>
  </si>
  <si>
    <t>Maiņa</t>
  </si>
  <si>
    <t>Grupa</t>
  </si>
  <si>
    <t>LUBAUA Patrīcija</t>
  </si>
  <si>
    <t>Mazsalaca</t>
  </si>
  <si>
    <t>ZAUERE Samanta</t>
  </si>
  <si>
    <t>DNS</t>
  </si>
  <si>
    <t>DNF</t>
  </si>
  <si>
    <t>2.</t>
  </si>
  <si>
    <t>4.</t>
  </si>
  <si>
    <t>6.</t>
  </si>
  <si>
    <t>15.</t>
  </si>
  <si>
    <t>19.</t>
  </si>
  <si>
    <t>1.</t>
  </si>
  <si>
    <t>7.</t>
  </si>
  <si>
    <t>11.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</si>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</sst>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b/>
      <sz val="22"/>
      <color theme="1"/>
      <name val="Calibri"/>
      <family val="2"/>
      <charset val="186"/>
      <scheme val="minor"/>
    </font>
    <font>
      <b/>
      <sz val="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7" fontId="0" fillId="0" borderId="0" xfId="0" applyNumberFormat="1"/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47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47" fontId="1" fillId="0" borderId="1" xfId="0" applyNumberFormat="1" applyFont="1" applyBorder="1" applyAlignment="1">
      <alignment horizontal="right"/>
    </xf>
    <xf numFmtId="47" fontId="0" fillId="0" borderId="1" xfId="0" applyNumberFormat="1" applyBorder="1"/>
    <xf numFmtId="0" fontId="3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right"/>
    </xf>
    <xf numFmtId="0" fontId="0" fillId="0" borderId="1" xfId="0" applyFill="1" applyBorder="1"/>
    <xf numFmtId="0" fontId="0" fillId="0" borderId="0" xfId="0" applyFill="1"/>
    <xf numFmtId="21" fontId="0" fillId="0" borderId="0" xfId="0" applyNumberFormat="1"/>
    <xf numFmtId="0" fontId="0" fillId="0" borderId="2" xfId="0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22860</xdr:rowOff>
    </xdr:from>
    <xdr:to>
      <xdr:col>2</xdr:col>
      <xdr:colOff>506320</xdr:colOff>
      <xdr:row>2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22860"/>
          <a:ext cx="109306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382440</xdr:colOff>
      <xdr:row>2</xdr:row>
      <xdr:rowOff>92880</xdr:rowOff>
    </xdr:to>
    <xdr:pic>
      <xdr:nvPicPr>
        <xdr:cNvPr id="5" name="Picture 4" descr="Sākums - Cēsu olimpiskais centr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4580" y="0"/>
          <a:ext cx="824400" cy="8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152400</xdr:rowOff>
    </xdr:from>
    <xdr:to>
      <xdr:col>2</xdr:col>
      <xdr:colOff>544420</xdr:colOff>
      <xdr:row>2</xdr:row>
      <xdr:rowOff>243840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52400"/>
          <a:ext cx="109306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22860</xdr:colOff>
      <xdr:row>0</xdr:row>
      <xdr:rowOff>0</xdr:rowOff>
    </xdr:from>
    <xdr:to>
      <xdr:col>10</xdr:col>
      <xdr:colOff>405300</xdr:colOff>
      <xdr:row>2</xdr:row>
      <xdr:rowOff>92880</xdr:rowOff>
    </xdr:to>
    <xdr:pic>
      <xdr:nvPicPr>
        <xdr:cNvPr id="4" name="Picture 3" descr="Sākums - Cēsu olimpiskais centrs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7860" y="0"/>
          <a:ext cx="824400" cy="8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68580</xdr:rowOff>
    </xdr:from>
    <xdr:to>
      <xdr:col>2</xdr:col>
      <xdr:colOff>498700</xdr:colOff>
      <xdr:row>2</xdr:row>
      <xdr:rowOff>160020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" y="68580"/>
          <a:ext cx="1093060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60960</xdr:colOff>
      <xdr:row>0</xdr:row>
      <xdr:rowOff>22860</xdr:rowOff>
    </xdr:from>
    <xdr:to>
      <xdr:col>9</xdr:col>
      <xdr:colOff>298620</xdr:colOff>
      <xdr:row>2</xdr:row>
      <xdr:rowOff>115740</xdr:rowOff>
    </xdr:to>
    <xdr:pic>
      <xdr:nvPicPr>
        <xdr:cNvPr id="5" name="Picture 4" descr="Sākums - Cēsu olimpiskais centrs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7940" y="22860"/>
          <a:ext cx="824400" cy="8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31975</xdr:colOff>
      <xdr:row>2</xdr:row>
      <xdr:rowOff>91440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1098775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312420</xdr:colOff>
      <xdr:row>0</xdr:row>
      <xdr:rowOff>0</xdr:rowOff>
    </xdr:from>
    <xdr:to>
      <xdr:col>8</xdr:col>
      <xdr:colOff>694860</xdr:colOff>
      <xdr:row>2</xdr:row>
      <xdr:rowOff>92880</xdr:rowOff>
    </xdr:to>
    <xdr:pic>
      <xdr:nvPicPr>
        <xdr:cNvPr id="7" name="Picture 6" descr="Sākums - Cēsu olimpiskais centrs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5460" y="0"/>
          <a:ext cx="824400" cy="8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1</xdr:row>
      <xdr:rowOff>45720</xdr:rowOff>
    </xdr:from>
    <xdr:to>
      <xdr:col>2</xdr:col>
      <xdr:colOff>527275</xdr:colOff>
      <xdr:row>4</xdr:row>
      <xdr:rowOff>22860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11480"/>
          <a:ext cx="1098775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251460</xdr:colOff>
      <xdr:row>1</xdr:row>
      <xdr:rowOff>30480</xdr:rowOff>
    </xdr:from>
    <xdr:to>
      <xdr:col>7</xdr:col>
      <xdr:colOff>435780</xdr:colOff>
      <xdr:row>4</xdr:row>
      <xdr:rowOff>9060</xdr:rowOff>
    </xdr:to>
    <xdr:pic>
      <xdr:nvPicPr>
        <xdr:cNvPr id="5" name="Picture 4" descr="Sākums - Cēsu olimpiskais centrs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96240"/>
          <a:ext cx="824400" cy="8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1</xdr:row>
      <xdr:rowOff>30480</xdr:rowOff>
    </xdr:from>
    <xdr:to>
      <xdr:col>2</xdr:col>
      <xdr:colOff>557755</xdr:colOff>
      <xdr:row>4</xdr:row>
      <xdr:rowOff>7620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396240"/>
          <a:ext cx="1098775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236220</xdr:colOff>
      <xdr:row>0</xdr:row>
      <xdr:rowOff>358140</xdr:rowOff>
    </xdr:from>
    <xdr:to>
      <xdr:col>7</xdr:col>
      <xdr:colOff>420540</xdr:colOff>
      <xdr:row>3</xdr:row>
      <xdr:rowOff>153840</xdr:rowOff>
    </xdr:to>
    <xdr:pic>
      <xdr:nvPicPr>
        <xdr:cNvPr id="5" name="Picture 4" descr="Sākums - Cēsu olimpiskais centrs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5820" y="358140"/>
          <a:ext cx="824400" cy="8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0</xdr:rowOff>
    </xdr:from>
    <xdr:to>
      <xdr:col>2</xdr:col>
      <xdr:colOff>214855</xdr:colOff>
      <xdr:row>2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0"/>
          <a:ext cx="1098775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213360</xdr:colOff>
      <xdr:row>0</xdr:row>
      <xdr:rowOff>0</xdr:rowOff>
    </xdr:from>
    <xdr:to>
      <xdr:col>9</xdr:col>
      <xdr:colOff>595800</xdr:colOff>
      <xdr:row>2</xdr:row>
      <xdr:rowOff>92880</xdr:rowOff>
    </xdr:to>
    <xdr:pic>
      <xdr:nvPicPr>
        <xdr:cNvPr id="4" name="Picture 3" descr="Sākums - Cēsu olimpiskais centrs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2640" y="0"/>
          <a:ext cx="824400" cy="82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3"/>
  <sheetViews>
    <sheetView tabSelected="1" workbookViewId="0">
      <selection activeCell="A12" sqref="A12"/>
    </sheetView>
  </sheetViews>
  <sheetFormatPr defaultRowHeight="14.4" x14ac:dyDescent="0.3"/>
  <cols>
    <col min="1" max="1" width="5.33203125" style="9" bestFit="1" customWidth="1"/>
    <col min="2" max="2" width="4" bestFit="1" customWidth="1"/>
    <col min="3" max="3" width="22.6640625" bestFit="1" customWidth="1"/>
    <col min="4" max="4" width="5.109375" bestFit="1" customWidth="1"/>
    <col min="5" max="5" width="23.33203125" bestFit="1" customWidth="1"/>
    <col min="6" max="6" width="9" style="2" bestFit="1" customWidth="1"/>
    <col min="7" max="7" width="8" style="2" bestFit="1" customWidth="1"/>
    <col min="8" max="8" width="10.109375" style="2" bestFit="1" customWidth="1"/>
    <col min="9" max="9" width="9.6640625" style="2" bestFit="1" customWidth="1"/>
    <col min="10" max="10" width="6.44140625" style="9" bestFit="1" customWidth="1"/>
    <col min="11" max="11" width="21.33203125" bestFit="1" customWidth="1"/>
  </cols>
  <sheetData>
    <row r="1" spans="1:10" ht="28.8" x14ac:dyDescent="0.55000000000000004">
      <c r="A1" s="24" t="s">
        <v>31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8.8" x14ac:dyDescent="0.55000000000000004">
      <c r="A2" s="24" t="s">
        <v>220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3.4" x14ac:dyDescent="0.45">
      <c r="A3" s="25" t="s">
        <v>61</v>
      </c>
      <c r="B3" s="25"/>
      <c r="C3" s="25"/>
      <c r="D3" s="25"/>
      <c r="E3" s="25"/>
      <c r="F3" s="25"/>
      <c r="G3" s="25"/>
      <c r="H3" s="25"/>
      <c r="I3" s="25"/>
      <c r="J3" s="25"/>
    </row>
    <row r="5" spans="1:10" ht="23.4" hidden="1" x14ac:dyDescent="0.45">
      <c r="A5" s="25" t="s">
        <v>155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s="1" customFormat="1" hidden="1" x14ac:dyDescent="0.3">
      <c r="A6" s="3" t="s">
        <v>20</v>
      </c>
      <c r="B6" s="4" t="s">
        <v>29</v>
      </c>
      <c r="C6" s="4" t="s">
        <v>30</v>
      </c>
      <c r="D6" s="4" t="s">
        <v>21</v>
      </c>
      <c r="E6" s="4" t="s">
        <v>22</v>
      </c>
      <c r="F6" s="3" t="s">
        <v>62</v>
      </c>
      <c r="G6" s="3" t="s">
        <v>63</v>
      </c>
      <c r="H6" s="3" t="s">
        <v>64</v>
      </c>
      <c r="I6" s="3" t="s">
        <v>65</v>
      </c>
      <c r="J6" s="3" t="s">
        <v>27</v>
      </c>
    </row>
    <row r="7" spans="1:10" hidden="1" x14ac:dyDescent="0.3">
      <c r="A7" s="10" t="s">
        <v>88</v>
      </c>
      <c r="B7" s="10"/>
      <c r="C7" s="6"/>
      <c r="D7" s="6"/>
      <c r="E7" s="6"/>
      <c r="F7" s="5" t="e">
        <f>VLOOKUP(B7,Stadions!B:H,7,FALSE)</f>
        <v>#N/A</v>
      </c>
      <c r="G7" s="5" t="e">
        <f>VLOOKUP(B7,Šaušana!B:K,10,FALSE)</f>
        <v>#N/A</v>
      </c>
      <c r="H7" s="5" t="e">
        <f>VLOOKUP(B7,Stumšanās!B:H,7,FALSE)</f>
        <v>#N/A</v>
      </c>
      <c r="I7" s="5" t="e">
        <f>VLOOKUP(B7,'Bez nūjām'!C:I,7,FALSE)</f>
        <v>#N/A</v>
      </c>
      <c r="J7" s="10" t="e">
        <f>SUM(F7:I7)</f>
        <v>#N/A</v>
      </c>
    </row>
    <row r="8" spans="1:10" hidden="1" x14ac:dyDescent="0.3">
      <c r="A8" s="10"/>
      <c r="B8" s="10"/>
      <c r="C8" s="6"/>
      <c r="D8" s="6"/>
      <c r="E8" s="6"/>
      <c r="F8" s="5" t="e">
        <f>VLOOKUP(B8,Stadions!B:H,7,FALSE)</f>
        <v>#N/A</v>
      </c>
      <c r="G8" s="5" t="e">
        <f>VLOOKUP(B8,Šaušana!B:K,10,FALSE)</f>
        <v>#N/A</v>
      </c>
      <c r="H8" s="5" t="e">
        <f>VLOOKUP(B8,Stumšanās!B:H,7,FALSE)</f>
        <v>#N/A</v>
      </c>
      <c r="I8" s="5" t="e">
        <f>VLOOKUP(B8,'Bez nūjām'!C:I,7,FALSE)</f>
        <v>#N/A</v>
      </c>
      <c r="J8" s="10"/>
    </row>
    <row r="9" spans="1:10" hidden="1" x14ac:dyDescent="0.3"/>
    <row r="10" spans="1:10" hidden="1" x14ac:dyDescent="0.3"/>
    <row r="11" spans="1:10" ht="23.4" x14ac:dyDescent="0.45">
      <c r="A11" s="25" t="s">
        <v>156</v>
      </c>
      <c r="B11" s="25"/>
      <c r="C11" s="25"/>
      <c r="D11" s="25"/>
      <c r="E11" s="25"/>
      <c r="F11" s="25"/>
      <c r="G11" s="25"/>
      <c r="H11" s="25"/>
      <c r="I11" s="25"/>
      <c r="J11" s="25"/>
    </row>
    <row r="12" spans="1:10" s="1" customFormat="1" x14ac:dyDescent="0.3">
      <c r="A12" s="3" t="s">
        <v>20</v>
      </c>
      <c r="B12" s="4" t="s">
        <v>29</v>
      </c>
      <c r="C12" s="4" t="s">
        <v>30</v>
      </c>
      <c r="D12" s="4" t="s">
        <v>21</v>
      </c>
      <c r="E12" s="4" t="s">
        <v>22</v>
      </c>
      <c r="F12" s="3" t="s">
        <v>62</v>
      </c>
      <c r="G12" s="3" t="s">
        <v>63</v>
      </c>
      <c r="H12" s="3" t="s">
        <v>64</v>
      </c>
      <c r="I12" s="3" t="s">
        <v>65</v>
      </c>
      <c r="J12" s="3" t="s">
        <v>27</v>
      </c>
    </row>
    <row r="13" spans="1:10" x14ac:dyDescent="0.3">
      <c r="A13" s="10" t="s">
        <v>88</v>
      </c>
      <c r="B13" s="6">
        <v>19</v>
      </c>
      <c r="C13" s="6" t="s">
        <v>188</v>
      </c>
      <c r="D13" s="6">
        <v>2005</v>
      </c>
      <c r="E13" s="6" t="s">
        <v>189</v>
      </c>
      <c r="F13" s="5">
        <f>VLOOKUP(B13,Stadions!B:H,7,FALSE)</f>
        <v>1</v>
      </c>
      <c r="G13" s="5">
        <f>VLOOKUP(B13,Šaušana!B:K,10,FALSE)</f>
        <v>1</v>
      </c>
      <c r="H13" s="5">
        <f>VLOOKUP(B13,Stumšanās!B:H,7,FALSE)</f>
        <v>1</v>
      </c>
      <c r="I13" s="5">
        <f>VLOOKUP(B13,'Bez nūjām'!C:I,7,FALSE)</f>
        <v>1</v>
      </c>
      <c r="J13" s="10">
        <f>SUM(F13:I13)</f>
        <v>4</v>
      </c>
    </row>
    <row r="16" spans="1:10" ht="23.4" x14ac:dyDescent="0.45">
      <c r="A16" s="25" t="s">
        <v>153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s="1" customFormat="1" x14ac:dyDescent="0.3">
      <c r="A17" s="3" t="s">
        <v>20</v>
      </c>
      <c r="B17" s="4" t="s">
        <v>29</v>
      </c>
      <c r="C17" s="4" t="s">
        <v>30</v>
      </c>
      <c r="D17" s="4" t="s">
        <v>21</v>
      </c>
      <c r="E17" s="4" t="s">
        <v>22</v>
      </c>
      <c r="F17" s="3" t="s">
        <v>62</v>
      </c>
      <c r="G17" s="3" t="s">
        <v>63</v>
      </c>
      <c r="H17" s="3" t="s">
        <v>64</v>
      </c>
      <c r="I17" s="3" t="s">
        <v>65</v>
      </c>
      <c r="J17" s="3" t="s">
        <v>27</v>
      </c>
    </row>
    <row r="18" spans="1:10" x14ac:dyDescent="0.3">
      <c r="A18" s="10" t="s">
        <v>88</v>
      </c>
      <c r="B18" s="10">
        <v>1</v>
      </c>
      <c r="C18" s="6" t="s">
        <v>2</v>
      </c>
      <c r="D18" s="6">
        <v>2006</v>
      </c>
      <c r="E18" s="6" t="s">
        <v>183</v>
      </c>
      <c r="F18" s="5">
        <f>VLOOKUP(B18,Stadions!B:H,7,FALSE)</f>
        <v>1</v>
      </c>
      <c r="G18" s="5">
        <f>VLOOKUP(B18,Šaušana!B:K,10,FALSE)</f>
        <v>1</v>
      </c>
      <c r="H18" s="5">
        <f>VLOOKUP(B18,Stumšanās!B:H,7,FALSE)</f>
        <v>2</v>
      </c>
      <c r="I18" s="5">
        <f>VLOOKUP(B18,'Bez nūjām'!C:I,7,FALSE)</f>
        <v>1</v>
      </c>
      <c r="J18" s="10">
        <f>SUM(F18:I18)</f>
        <v>5</v>
      </c>
    </row>
    <row r="19" spans="1:10" x14ac:dyDescent="0.3">
      <c r="A19" s="10" t="s">
        <v>89</v>
      </c>
      <c r="B19" s="10">
        <v>3</v>
      </c>
      <c r="C19" s="6" t="s">
        <v>146</v>
      </c>
      <c r="D19" s="6">
        <v>2007</v>
      </c>
      <c r="E19" s="6" t="s">
        <v>183</v>
      </c>
      <c r="F19" s="5">
        <f>VLOOKUP(B19,Stadions!B:H,7,FALSE)</f>
        <v>2</v>
      </c>
      <c r="G19" s="5">
        <f>VLOOKUP(B19,Šaušana!B:K,10,FALSE)</f>
        <v>3</v>
      </c>
      <c r="H19" s="5">
        <f>VLOOKUP(B19,Stumšanās!B:H,7,FALSE)</f>
        <v>1</v>
      </c>
      <c r="I19" s="5">
        <f>VLOOKUP(B19,'Bez nūjām'!C:I,7,FALSE)</f>
        <v>2</v>
      </c>
      <c r="J19" s="10">
        <f>SUM(F19:I19)</f>
        <v>8</v>
      </c>
    </row>
    <row r="20" spans="1:10" x14ac:dyDescent="0.3">
      <c r="A20" s="10" t="s">
        <v>90</v>
      </c>
      <c r="B20" s="10">
        <v>2</v>
      </c>
      <c r="C20" s="6" t="s">
        <v>184</v>
      </c>
      <c r="D20" s="6">
        <v>2007</v>
      </c>
      <c r="E20" s="6" t="s">
        <v>3</v>
      </c>
      <c r="F20" s="5">
        <f>VLOOKUP(B20,Stadions!B:H,7,FALSE)</f>
        <v>3</v>
      </c>
      <c r="G20" s="5">
        <f>VLOOKUP(B20,Šaušana!B:K,10,FALSE)</f>
        <v>2</v>
      </c>
      <c r="H20" s="5">
        <f>VLOOKUP(B20,Stumšanās!B:H,7,FALSE)</f>
        <v>3</v>
      </c>
      <c r="I20" s="5">
        <f>VLOOKUP(B20,'Bez nūjām'!C:I,7,FALSE)</f>
        <v>3</v>
      </c>
      <c r="J20" s="10">
        <f>SUM(F20:I20)</f>
        <v>11</v>
      </c>
    </row>
    <row r="23" spans="1:10" ht="23.4" x14ac:dyDescent="0.45">
      <c r="A23" s="25" t="s">
        <v>154</v>
      </c>
      <c r="B23" s="25"/>
      <c r="C23" s="25"/>
      <c r="D23" s="25"/>
      <c r="E23" s="25"/>
      <c r="F23" s="25"/>
      <c r="G23" s="25"/>
      <c r="H23" s="25"/>
      <c r="I23" s="25"/>
      <c r="J23" s="25"/>
    </row>
    <row r="24" spans="1:10" s="1" customFormat="1" x14ac:dyDescent="0.3">
      <c r="A24" s="3" t="s">
        <v>20</v>
      </c>
      <c r="B24" s="4" t="s">
        <v>29</v>
      </c>
      <c r="C24" s="4" t="s">
        <v>30</v>
      </c>
      <c r="D24" s="4" t="s">
        <v>21</v>
      </c>
      <c r="E24" s="4" t="s">
        <v>22</v>
      </c>
      <c r="F24" s="3" t="s">
        <v>62</v>
      </c>
      <c r="G24" s="3" t="s">
        <v>63</v>
      </c>
      <c r="H24" s="3" t="s">
        <v>64</v>
      </c>
      <c r="I24" s="3" t="s">
        <v>65</v>
      </c>
      <c r="J24" s="3" t="s">
        <v>27</v>
      </c>
    </row>
    <row r="25" spans="1:10" x14ac:dyDescent="0.3">
      <c r="A25" s="10" t="s">
        <v>88</v>
      </c>
      <c r="B25" s="6">
        <v>20</v>
      </c>
      <c r="C25" s="6" t="s">
        <v>8</v>
      </c>
      <c r="D25" s="6">
        <v>2007</v>
      </c>
      <c r="E25" s="6" t="s">
        <v>119</v>
      </c>
      <c r="F25" s="5">
        <f>VLOOKUP(B25,Stadions!B:H,7,FALSE)</f>
        <v>1</v>
      </c>
      <c r="G25" s="5">
        <f>VLOOKUP(B25,Šaušana!B:K,10,FALSE)</f>
        <v>1</v>
      </c>
      <c r="H25" s="5">
        <f>VLOOKUP(B25,Stumšanās!B:H,7,FALSE)</f>
        <v>1</v>
      </c>
      <c r="I25" s="5">
        <f>VLOOKUP(B25,'Bez nūjām'!C:I,7,FALSE)</f>
        <v>1</v>
      </c>
      <c r="J25" s="10">
        <f>SUM(F25:I25)</f>
        <v>4</v>
      </c>
    </row>
    <row r="28" spans="1:10" ht="23.4" x14ac:dyDescent="0.45">
      <c r="A28" s="25" t="s">
        <v>71</v>
      </c>
      <c r="B28" s="25"/>
      <c r="C28" s="25"/>
      <c r="D28" s="25"/>
      <c r="E28" s="25"/>
      <c r="F28" s="25"/>
      <c r="G28" s="25"/>
      <c r="H28" s="25"/>
      <c r="I28" s="25"/>
      <c r="J28" s="25"/>
    </row>
    <row r="29" spans="1:10" s="1" customFormat="1" x14ac:dyDescent="0.3">
      <c r="A29" s="3" t="s">
        <v>20</v>
      </c>
      <c r="B29" s="4" t="s">
        <v>29</v>
      </c>
      <c r="C29" s="4" t="s">
        <v>30</v>
      </c>
      <c r="D29" s="4" t="s">
        <v>21</v>
      </c>
      <c r="E29" s="4" t="s">
        <v>22</v>
      </c>
      <c r="F29" s="3" t="s">
        <v>62</v>
      </c>
      <c r="G29" s="3" t="s">
        <v>63</v>
      </c>
      <c r="H29" s="3" t="s">
        <v>64</v>
      </c>
      <c r="I29" s="3" t="s">
        <v>65</v>
      </c>
      <c r="J29" s="3" t="s">
        <v>27</v>
      </c>
    </row>
    <row r="30" spans="1:10" x14ac:dyDescent="0.3">
      <c r="A30" s="10" t="s">
        <v>88</v>
      </c>
      <c r="B30" s="6">
        <v>5</v>
      </c>
      <c r="C30" s="6" t="s">
        <v>5</v>
      </c>
      <c r="D30" s="6">
        <v>2008</v>
      </c>
      <c r="E30" s="6" t="s">
        <v>4</v>
      </c>
      <c r="F30" s="5">
        <f>VLOOKUP(B30,Stadions!B:H,7,FALSE)</f>
        <v>1</v>
      </c>
      <c r="G30" s="5">
        <f>VLOOKUP(B30,Šaušana!B:K,10,FALSE)</f>
        <v>2</v>
      </c>
      <c r="H30" s="5">
        <f>VLOOKUP(B30,Stumšanās!B:H,7,FALSE)</f>
        <v>1</v>
      </c>
      <c r="I30" s="5">
        <f>VLOOKUP(B30,'Bez nūjām'!C:I,7,FALSE)</f>
        <v>1</v>
      </c>
      <c r="J30" s="10">
        <f>SUM(F30:I30)</f>
        <v>5</v>
      </c>
    </row>
    <row r="31" spans="1:10" x14ac:dyDescent="0.3">
      <c r="A31" s="10" t="s">
        <v>89</v>
      </c>
      <c r="B31" s="6">
        <v>4</v>
      </c>
      <c r="C31" s="6" t="s">
        <v>6</v>
      </c>
      <c r="D31" s="6">
        <v>2008</v>
      </c>
      <c r="E31" s="6" t="s">
        <v>0</v>
      </c>
      <c r="F31" s="5">
        <f>VLOOKUP(B31,Stadions!B:H,7,FALSE)</f>
        <v>2</v>
      </c>
      <c r="G31" s="5">
        <f>VLOOKUP(B31,Šaušana!B:K,10,FALSE)</f>
        <v>1</v>
      </c>
      <c r="H31" s="5">
        <f>VLOOKUP(B31,Stumšanās!B:H,7,FALSE)</f>
        <v>3</v>
      </c>
      <c r="I31" s="5">
        <f>VLOOKUP(B31,'Bez nūjām'!C:I,7,FALSE)</f>
        <v>3</v>
      </c>
      <c r="J31" s="10">
        <f>SUM(F31:I31)</f>
        <v>9</v>
      </c>
    </row>
    <row r="32" spans="1:10" x14ac:dyDescent="0.3">
      <c r="A32" s="10" t="s">
        <v>90</v>
      </c>
      <c r="B32" s="6">
        <v>7</v>
      </c>
      <c r="C32" s="6" t="s">
        <v>14</v>
      </c>
      <c r="D32" s="6">
        <v>2009</v>
      </c>
      <c r="E32" s="6" t="s">
        <v>4</v>
      </c>
      <c r="F32" s="5">
        <f>VLOOKUP(B32,Stadions!B:H,7,FALSE)</f>
        <v>3</v>
      </c>
      <c r="G32" s="5">
        <f>VLOOKUP(B32,Šaušana!B:K,10,FALSE)</f>
        <v>3</v>
      </c>
      <c r="H32" s="5">
        <f>VLOOKUP(B32,Stumšanās!B:H,7,FALSE)</f>
        <v>2</v>
      </c>
      <c r="I32" s="5">
        <f>VLOOKUP(B32,'Bez nūjām'!C:I,7,FALSE)</f>
        <v>2</v>
      </c>
      <c r="J32" s="10">
        <f>SUM(F32:I32)</f>
        <v>10</v>
      </c>
    </row>
    <row r="33" spans="1:10" x14ac:dyDescent="0.3">
      <c r="A33" s="10" t="s">
        <v>91</v>
      </c>
      <c r="B33" s="6">
        <v>6</v>
      </c>
      <c r="C33" s="6" t="s">
        <v>81</v>
      </c>
      <c r="D33" s="6">
        <v>2009</v>
      </c>
      <c r="E33" s="6" t="s">
        <v>185</v>
      </c>
      <c r="F33" s="5">
        <f>VLOOKUP(B33,Stadions!B:H,7,FALSE)</f>
        <v>4</v>
      </c>
      <c r="G33" s="5">
        <f>VLOOKUP(B33,Šaušana!B:K,10,FALSE)</f>
        <v>5</v>
      </c>
      <c r="H33" s="5">
        <f>VLOOKUP(B33,Stumšanās!B:H,7,FALSE)</f>
        <v>4</v>
      </c>
      <c r="I33" s="5">
        <f>VLOOKUP(B33,'Bez nūjām'!C:I,7,FALSE)</f>
        <v>4</v>
      </c>
      <c r="J33" s="10">
        <f>SUM(F33:I33)</f>
        <v>17</v>
      </c>
    </row>
    <row r="34" spans="1:10" x14ac:dyDescent="0.3">
      <c r="A34" s="10" t="s">
        <v>92</v>
      </c>
      <c r="B34" s="6">
        <v>8</v>
      </c>
      <c r="C34" s="6" t="s">
        <v>11</v>
      </c>
      <c r="D34" s="6">
        <v>2009</v>
      </c>
      <c r="E34" s="6" t="s">
        <v>118</v>
      </c>
      <c r="F34" s="5">
        <f>VLOOKUP(B34,Stadions!B:H,7,FALSE)</f>
        <v>5</v>
      </c>
      <c r="G34" s="5">
        <f>VLOOKUP(B34,Šaušana!B:K,10,FALSE)</f>
        <v>4</v>
      </c>
      <c r="H34" s="5">
        <f>VLOOKUP(B34,Stumšanās!B:H,7,FALSE)</f>
        <v>5</v>
      </c>
      <c r="I34" s="5">
        <f>VLOOKUP(B34,'Bez nūjām'!C:I,7,FALSE)</f>
        <v>5</v>
      </c>
      <c r="J34" s="10">
        <f>SUM(F34:I34)</f>
        <v>19</v>
      </c>
    </row>
    <row r="37" spans="1:10" ht="23.4" x14ac:dyDescent="0.45">
      <c r="A37" s="25" t="s">
        <v>70</v>
      </c>
      <c r="B37" s="25"/>
      <c r="C37" s="25"/>
      <c r="D37" s="25"/>
      <c r="E37" s="25"/>
      <c r="F37" s="25"/>
      <c r="G37" s="25"/>
      <c r="H37" s="25"/>
      <c r="I37" s="25"/>
      <c r="J37" s="25"/>
    </row>
    <row r="38" spans="1:10" s="1" customFormat="1" x14ac:dyDescent="0.3">
      <c r="A38" s="3" t="s">
        <v>20</v>
      </c>
      <c r="B38" s="4" t="s">
        <v>29</v>
      </c>
      <c r="C38" s="4" t="s">
        <v>30</v>
      </c>
      <c r="D38" s="4" t="s">
        <v>21</v>
      </c>
      <c r="E38" s="4" t="s">
        <v>22</v>
      </c>
      <c r="F38" s="3" t="s">
        <v>62</v>
      </c>
      <c r="G38" s="3" t="s">
        <v>63</v>
      </c>
      <c r="H38" s="3" t="s">
        <v>64</v>
      </c>
      <c r="I38" s="3" t="s">
        <v>65</v>
      </c>
      <c r="J38" s="3" t="s">
        <v>27</v>
      </c>
    </row>
    <row r="39" spans="1:10" x14ac:dyDescent="0.3">
      <c r="A39" s="10" t="s">
        <v>88</v>
      </c>
      <c r="B39" s="6">
        <v>27</v>
      </c>
      <c r="C39" s="6" t="s">
        <v>148</v>
      </c>
      <c r="D39" s="6">
        <v>2008</v>
      </c>
      <c r="E39" s="6" t="s">
        <v>118</v>
      </c>
      <c r="F39" s="5">
        <f>VLOOKUP(B39,Stadions!B:H,7,FALSE)</f>
        <v>1</v>
      </c>
      <c r="G39" s="5">
        <f>VLOOKUP(B39,Šaušana!B:K,10,FALSE)</f>
        <v>2</v>
      </c>
      <c r="H39" s="5">
        <f>VLOOKUP(B39,Stumšanās!B:H,7,FALSE)</f>
        <v>1</v>
      </c>
      <c r="I39" s="5">
        <f>VLOOKUP(B39,'Bez nūjām'!C:I,7,FALSE)</f>
        <v>5</v>
      </c>
      <c r="J39" s="10">
        <f t="shared" ref="J39:J45" si="0">SUM(F39:I39)</f>
        <v>9</v>
      </c>
    </row>
    <row r="40" spans="1:10" x14ac:dyDescent="0.3">
      <c r="A40" s="10" t="s">
        <v>89</v>
      </c>
      <c r="B40" s="6">
        <v>21</v>
      </c>
      <c r="C40" s="6" t="s">
        <v>15</v>
      </c>
      <c r="D40" s="6">
        <v>2009</v>
      </c>
      <c r="E40" s="6" t="s">
        <v>4</v>
      </c>
      <c r="F40" s="5">
        <f>VLOOKUP(B40,Stadions!B:H,7,FALSE)</f>
        <v>6</v>
      </c>
      <c r="G40" s="5">
        <f>VLOOKUP(B40,Šaušana!B:K,10,FALSE)</f>
        <v>5</v>
      </c>
      <c r="H40" s="5">
        <f>VLOOKUP(B40,Stumšanās!B:H,7,FALSE)</f>
        <v>2</v>
      </c>
      <c r="I40" s="5">
        <f>VLOOKUP(B40,'Bez nūjām'!C:I,7,FALSE)</f>
        <v>1</v>
      </c>
      <c r="J40" s="10">
        <f t="shared" si="0"/>
        <v>14</v>
      </c>
    </row>
    <row r="41" spans="1:10" x14ac:dyDescent="0.3">
      <c r="A41" s="10" t="s">
        <v>90</v>
      </c>
      <c r="B41" s="6">
        <v>28</v>
      </c>
      <c r="C41" s="6" t="s">
        <v>10</v>
      </c>
      <c r="D41" s="6">
        <v>2008</v>
      </c>
      <c r="E41" s="6" t="s">
        <v>4</v>
      </c>
      <c r="F41" s="5">
        <f>VLOOKUP(B41,Stadions!B:H,7,FALSE)</f>
        <v>5</v>
      </c>
      <c r="G41" s="5">
        <f>VLOOKUP(B41,Šaušana!B:K,10,FALSE)</f>
        <v>3</v>
      </c>
      <c r="H41" s="5">
        <f>VLOOKUP(B41,Stumšanās!B:H,7,FALSE)</f>
        <v>5</v>
      </c>
      <c r="I41" s="5">
        <f>VLOOKUP(B41,'Bez nūjām'!C:I,7,FALSE)</f>
        <v>4</v>
      </c>
      <c r="J41" s="10">
        <f t="shared" si="0"/>
        <v>17</v>
      </c>
    </row>
    <row r="42" spans="1:10" x14ac:dyDescent="0.3">
      <c r="A42" s="10" t="s">
        <v>91</v>
      </c>
      <c r="B42" s="6">
        <v>26</v>
      </c>
      <c r="C42" s="6" t="s">
        <v>9</v>
      </c>
      <c r="D42" s="6">
        <v>2008</v>
      </c>
      <c r="E42" s="6" t="s">
        <v>4</v>
      </c>
      <c r="F42" s="5">
        <f>VLOOKUP(B42,Stadions!B:H,7,FALSE)</f>
        <v>3</v>
      </c>
      <c r="G42" s="5">
        <f>VLOOKUP(B42,Šaušana!B:K,10,FALSE)</f>
        <v>1</v>
      </c>
      <c r="H42" s="5">
        <f>VLOOKUP(B42,Stumšanās!B:H,7,FALSE)</f>
        <v>7</v>
      </c>
      <c r="I42" s="5">
        <f>VLOOKUP(B42,'Bez nūjām'!C:I,7,FALSE)</f>
        <v>7</v>
      </c>
      <c r="J42" s="10">
        <f t="shared" si="0"/>
        <v>18</v>
      </c>
    </row>
    <row r="43" spans="1:10" x14ac:dyDescent="0.3">
      <c r="A43" s="10" t="s">
        <v>92</v>
      </c>
      <c r="B43" s="6">
        <v>25</v>
      </c>
      <c r="C43" s="6" t="s">
        <v>18</v>
      </c>
      <c r="D43" s="6">
        <v>2009</v>
      </c>
      <c r="E43" s="6" t="s">
        <v>119</v>
      </c>
      <c r="F43" s="5">
        <f>VLOOKUP(B43,Stadions!B:H,7,FALSE)</f>
        <v>4</v>
      </c>
      <c r="G43" s="5">
        <f>VLOOKUP(B43,Šaušana!B:K,10,FALSE)</f>
        <v>4</v>
      </c>
      <c r="H43" s="5">
        <f>VLOOKUP(B43,Stumšanās!B:H,7,FALSE)</f>
        <v>4</v>
      </c>
      <c r="I43" s="5">
        <f>VLOOKUP(B43,'Bez nūjām'!C:I,7,FALSE)</f>
        <v>8</v>
      </c>
      <c r="J43" s="10">
        <f t="shared" si="0"/>
        <v>20</v>
      </c>
    </row>
    <row r="44" spans="1:10" x14ac:dyDescent="0.3">
      <c r="A44" s="10" t="s">
        <v>111</v>
      </c>
      <c r="B44" s="6">
        <v>24</v>
      </c>
      <c r="C44" s="6" t="s">
        <v>19</v>
      </c>
      <c r="D44" s="6">
        <v>2009</v>
      </c>
      <c r="E44" s="6" t="s">
        <v>119</v>
      </c>
      <c r="F44" s="5">
        <f>VLOOKUP(B44,Stadions!B:H,7,FALSE)</f>
        <v>7</v>
      </c>
      <c r="G44" s="5">
        <f>VLOOKUP(B44,Šaušana!B:K,10,FALSE)</f>
        <v>6</v>
      </c>
      <c r="H44" s="5">
        <f>VLOOKUP(B44,Stumšanās!B:H,7,FALSE)</f>
        <v>6</v>
      </c>
      <c r="I44" s="5">
        <f>VLOOKUP(B44,'Bez nūjām'!C:I,7,FALSE)</f>
        <v>3</v>
      </c>
      <c r="J44" s="10">
        <f t="shared" si="0"/>
        <v>22</v>
      </c>
    </row>
    <row r="45" spans="1:10" x14ac:dyDescent="0.3">
      <c r="A45" s="10" t="s">
        <v>93</v>
      </c>
      <c r="B45" s="6">
        <v>22</v>
      </c>
      <c r="C45" s="6" t="s">
        <v>17</v>
      </c>
      <c r="D45" s="6">
        <v>2009</v>
      </c>
      <c r="E45" s="6" t="s">
        <v>119</v>
      </c>
      <c r="F45" s="5">
        <f>VLOOKUP(B45,Stadions!B:H,7,FALSE)</f>
        <v>8</v>
      </c>
      <c r="G45" s="5">
        <f>VLOOKUP(B45,Šaušana!B:K,10,FALSE)</f>
        <v>7</v>
      </c>
      <c r="H45" s="5">
        <f>VLOOKUP(B45,Stumšanās!B:H,7,FALSE)</f>
        <v>8</v>
      </c>
      <c r="I45" s="5">
        <f>VLOOKUP(B45,'Bez nūjām'!C:I,7,FALSE)</f>
        <v>6</v>
      </c>
      <c r="J45" s="10">
        <f t="shared" si="0"/>
        <v>29</v>
      </c>
    </row>
    <row r="46" spans="1:10" x14ac:dyDescent="0.3">
      <c r="A46" s="10"/>
      <c r="B46" s="6">
        <v>23</v>
      </c>
      <c r="C46" s="6" t="s">
        <v>7</v>
      </c>
      <c r="D46" s="6">
        <v>2009</v>
      </c>
      <c r="E46" s="6" t="s">
        <v>190</v>
      </c>
      <c r="F46" s="5">
        <f>VLOOKUP(B46,Stadions!B:H,7,FALSE)</f>
        <v>2</v>
      </c>
      <c r="G46" s="5" t="str">
        <f>VLOOKUP(B46,Šaušana!B:K,10,FALSE)</f>
        <v>DNS</v>
      </c>
      <c r="H46" s="5">
        <f>VLOOKUP(B46,Stumšanās!B:H,7,FALSE)</f>
        <v>3</v>
      </c>
      <c r="I46" s="5">
        <f>VLOOKUP(B46,'Bez nūjām'!C:I,7,FALSE)</f>
        <v>2</v>
      </c>
      <c r="J46" s="10"/>
    </row>
    <row r="49" spans="1:10" ht="23.4" x14ac:dyDescent="0.45">
      <c r="A49" s="25" t="s">
        <v>69</v>
      </c>
      <c r="B49" s="25"/>
      <c r="C49" s="25"/>
      <c r="D49" s="25"/>
      <c r="E49" s="25"/>
      <c r="F49" s="25"/>
      <c r="G49" s="25"/>
      <c r="H49" s="25"/>
      <c r="I49" s="25"/>
      <c r="J49" s="25"/>
    </row>
    <row r="50" spans="1:10" s="1" customFormat="1" x14ac:dyDescent="0.3">
      <c r="A50" s="3" t="s">
        <v>20</v>
      </c>
      <c r="B50" s="4" t="s">
        <v>29</v>
      </c>
      <c r="C50" s="4" t="s">
        <v>30</v>
      </c>
      <c r="D50" s="4" t="s">
        <v>21</v>
      </c>
      <c r="E50" s="4" t="s">
        <v>22</v>
      </c>
      <c r="F50" s="3" t="s">
        <v>62</v>
      </c>
      <c r="G50" s="3" t="s">
        <v>63</v>
      </c>
      <c r="H50" s="3" t="s">
        <v>64</v>
      </c>
      <c r="I50" s="3" t="s">
        <v>65</v>
      </c>
      <c r="J50" s="3" t="s">
        <v>27</v>
      </c>
    </row>
    <row r="51" spans="1:10" x14ac:dyDescent="0.3">
      <c r="A51" s="10" t="s">
        <v>88</v>
      </c>
      <c r="B51" s="6">
        <v>18</v>
      </c>
      <c r="C51" s="6" t="s">
        <v>13</v>
      </c>
      <c r="D51" s="6">
        <v>2010</v>
      </c>
      <c r="E51" s="6" t="s">
        <v>185</v>
      </c>
      <c r="F51" s="5">
        <f>VLOOKUP(B51,Stadions!B:H,7,FALSE)</f>
        <v>2</v>
      </c>
      <c r="G51" s="5">
        <f>VLOOKUP(B51,Šaušana!B:K,10,FALSE)</f>
        <v>7</v>
      </c>
      <c r="H51" s="5">
        <f>VLOOKUP(B51,Stumšanās!B:H,7,FALSE)</f>
        <v>2</v>
      </c>
      <c r="I51" s="5">
        <f>VLOOKUP(B51,'Bez nūjām'!C:I,7,FALSE)</f>
        <v>1</v>
      </c>
      <c r="J51" s="10">
        <f t="shared" ref="J51:J60" si="1">SUM(F51:I51)</f>
        <v>12</v>
      </c>
    </row>
    <row r="52" spans="1:10" x14ac:dyDescent="0.3">
      <c r="A52" s="10" t="s">
        <v>89</v>
      </c>
      <c r="B52" s="6">
        <v>12</v>
      </c>
      <c r="C52" s="6" t="s">
        <v>186</v>
      </c>
      <c r="D52" s="6">
        <v>2011</v>
      </c>
      <c r="E52" s="6" t="s">
        <v>185</v>
      </c>
      <c r="F52" s="5">
        <f>VLOOKUP(B52,Stadions!B:H,7,FALSE)</f>
        <v>5</v>
      </c>
      <c r="G52" s="5">
        <f>VLOOKUP(B52,Šaušana!B:K,10,FALSE)</f>
        <v>2</v>
      </c>
      <c r="H52" s="5">
        <f>VLOOKUP(B52,Stumšanās!B:H,7,FALSE)</f>
        <v>7</v>
      </c>
      <c r="I52" s="5">
        <f>VLOOKUP(B52,'Bez nūjām'!C:I,7,FALSE)</f>
        <v>3</v>
      </c>
      <c r="J52" s="10">
        <f t="shared" si="1"/>
        <v>17</v>
      </c>
    </row>
    <row r="53" spans="1:10" x14ac:dyDescent="0.3">
      <c r="A53" s="10" t="s">
        <v>90</v>
      </c>
      <c r="B53" s="6">
        <v>14</v>
      </c>
      <c r="C53" s="6" t="s">
        <v>33</v>
      </c>
      <c r="D53" s="6">
        <v>2011</v>
      </c>
      <c r="E53" s="6" t="s">
        <v>0</v>
      </c>
      <c r="F53" s="5">
        <f>VLOOKUP(B53,Stadions!B:H,7,FALSE)</f>
        <v>7</v>
      </c>
      <c r="G53" s="5">
        <f>VLOOKUP(B53,Šaušana!B:K,10,FALSE)</f>
        <v>7</v>
      </c>
      <c r="H53" s="5">
        <f>VLOOKUP(B53,Stumšanās!B:H,7,FALSE)</f>
        <v>1</v>
      </c>
      <c r="I53" s="5">
        <f>VLOOKUP(B53,'Bez nūjām'!C:I,7,FALSE)</f>
        <v>2</v>
      </c>
      <c r="J53" s="10">
        <f t="shared" si="1"/>
        <v>17</v>
      </c>
    </row>
    <row r="54" spans="1:10" x14ac:dyDescent="0.3">
      <c r="A54" s="10" t="s">
        <v>91</v>
      </c>
      <c r="B54" s="6">
        <v>10</v>
      </c>
      <c r="C54" s="6" t="s">
        <v>12</v>
      </c>
      <c r="D54" s="6">
        <v>2010</v>
      </c>
      <c r="E54" s="6" t="s">
        <v>119</v>
      </c>
      <c r="F54" s="5">
        <f>VLOOKUP(B54,Stadions!B:H,7,FALSE)</f>
        <v>6</v>
      </c>
      <c r="G54" s="5">
        <f>VLOOKUP(B54,Šaušana!B:K,10,FALSE)</f>
        <v>3</v>
      </c>
      <c r="H54" s="5">
        <f>VLOOKUP(B54,Stumšanās!B:H,7,FALSE)</f>
        <v>6</v>
      </c>
      <c r="I54" s="5">
        <f>VLOOKUP(B54,'Bez nūjām'!C:I,7,FALSE)</f>
        <v>5</v>
      </c>
      <c r="J54" s="10">
        <f t="shared" si="1"/>
        <v>20</v>
      </c>
    </row>
    <row r="55" spans="1:10" x14ac:dyDescent="0.3">
      <c r="A55" s="10" t="s">
        <v>92</v>
      </c>
      <c r="B55" s="6">
        <v>16</v>
      </c>
      <c r="C55" s="6" t="s">
        <v>187</v>
      </c>
      <c r="D55" s="6">
        <v>2010</v>
      </c>
      <c r="E55" s="6" t="s">
        <v>3</v>
      </c>
      <c r="F55" s="5">
        <f>VLOOKUP(B55,Stadions!B:H,7,FALSE)</f>
        <v>4</v>
      </c>
      <c r="G55" s="5">
        <f>VLOOKUP(B55,Šaušana!B:K,10,FALSE)</f>
        <v>4</v>
      </c>
      <c r="H55" s="5">
        <f>VLOOKUP(B55,Stumšanās!B:H,7,FALSE)</f>
        <v>8</v>
      </c>
      <c r="I55" s="5">
        <f>VLOOKUP(B55,'Bez nūjām'!C:I,7,FALSE)</f>
        <v>6</v>
      </c>
      <c r="J55" s="10">
        <f t="shared" si="1"/>
        <v>22</v>
      </c>
    </row>
    <row r="56" spans="1:10" x14ac:dyDescent="0.3">
      <c r="A56" s="10" t="s">
        <v>111</v>
      </c>
      <c r="B56" s="6">
        <v>15</v>
      </c>
      <c r="C56" s="6" t="s">
        <v>43</v>
      </c>
      <c r="D56" s="6">
        <v>2011</v>
      </c>
      <c r="E56" s="6" t="s">
        <v>0</v>
      </c>
      <c r="F56" s="5">
        <f>VLOOKUP(B56,Stadions!B:H,7,FALSE)</f>
        <v>9</v>
      </c>
      <c r="G56" s="5">
        <f>VLOOKUP(B56,Šaušana!B:K,10,FALSE)</f>
        <v>7</v>
      </c>
      <c r="H56" s="5">
        <f>VLOOKUP(B56,Stumšanās!B:H,7,FALSE)</f>
        <v>3</v>
      </c>
      <c r="I56" s="5">
        <f>VLOOKUP(B56,'Bez nūjām'!C:I,7,FALSE)</f>
        <v>4</v>
      </c>
      <c r="J56" s="10">
        <f t="shared" si="1"/>
        <v>23</v>
      </c>
    </row>
    <row r="57" spans="1:10" x14ac:dyDescent="0.3">
      <c r="A57" s="10" t="s">
        <v>93</v>
      </c>
      <c r="B57" s="6">
        <v>11</v>
      </c>
      <c r="C57" s="6" t="s">
        <v>36</v>
      </c>
      <c r="D57" s="6">
        <v>2011</v>
      </c>
      <c r="E57" s="6" t="s">
        <v>4</v>
      </c>
      <c r="F57" s="5">
        <f>VLOOKUP(B57,Stadions!B:H,7,FALSE)</f>
        <v>10</v>
      </c>
      <c r="G57" s="5">
        <f>VLOOKUP(B57,Šaušana!B:K,10,FALSE)</f>
        <v>1</v>
      </c>
      <c r="H57" s="5">
        <f>VLOOKUP(B57,Stumšanās!B:H,7,FALSE)</f>
        <v>5</v>
      </c>
      <c r="I57" s="5">
        <f>VLOOKUP(B57,'Bez nūjām'!C:I,7,FALSE)</f>
        <v>9</v>
      </c>
      <c r="J57" s="10">
        <f t="shared" si="1"/>
        <v>25</v>
      </c>
    </row>
    <row r="58" spans="1:10" x14ac:dyDescent="0.3">
      <c r="A58" s="10" t="s">
        <v>94</v>
      </c>
      <c r="B58" s="6">
        <v>13</v>
      </c>
      <c r="C58" s="6" t="s">
        <v>121</v>
      </c>
      <c r="D58" s="6">
        <v>2011</v>
      </c>
      <c r="E58" s="6" t="s">
        <v>4</v>
      </c>
      <c r="F58" s="5">
        <f>VLOOKUP(B58,Stadions!B:H,7,FALSE)</f>
        <v>8</v>
      </c>
      <c r="G58" s="5">
        <f>VLOOKUP(B58,Šaušana!B:K,10,FALSE)</f>
        <v>5</v>
      </c>
      <c r="H58" s="5">
        <f>VLOOKUP(B58,Stumšanās!B:H,7,FALSE)</f>
        <v>4</v>
      </c>
      <c r="I58" s="5">
        <f>VLOOKUP(B58,'Bez nūjām'!C:I,7,FALSE)</f>
        <v>8</v>
      </c>
      <c r="J58" s="10">
        <f t="shared" si="1"/>
        <v>25</v>
      </c>
    </row>
    <row r="59" spans="1:10" x14ac:dyDescent="0.3">
      <c r="A59" s="10" t="s">
        <v>95</v>
      </c>
      <c r="B59" s="6">
        <v>9</v>
      </c>
      <c r="C59" s="6" t="s">
        <v>41</v>
      </c>
      <c r="D59" s="6">
        <v>2011</v>
      </c>
      <c r="E59" s="6" t="s">
        <v>145</v>
      </c>
      <c r="F59" s="5">
        <f>VLOOKUP(B59,Stadions!B:H,7,FALSE)</f>
        <v>1</v>
      </c>
      <c r="G59" s="5">
        <f>VLOOKUP(B59,Šaušana!B:K,10,FALSE)</f>
        <v>9</v>
      </c>
      <c r="H59" s="5">
        <f>VLOOKUP(B59,Stumšanās!B:H,7,FALSE)</f>
        <v>9</v>
      </c>
      <c r="I59" s="5">
        <f>VLOOKUP(B59,'Bez nūjām'!C:I,7,FALSE)</f>
        <v>7</v>
      </c>
      <c r="J59" s="10">
        <f t="shared" si="1"/>
        <v>26</v>
      </c>
    </row>
    <row r="60" spans="1:10" x14ac:dyDescent="0.3">
      <c r="A60" s="10" t="s">
        <v>96</v>
      </c>
      <c r="B60" s="6">
        <v>17</v>
      </c>
      <c r="C60" s="6" t="s">
        <v>147</v>
      </c>
      <c r="D60" s="6">
        <v>2010</v>
      </c>
      <c r="E60" s="6" t="s">
        <v>118</v>
      </c>
      <c r="F60" s="5">
        <f>VLOOKUP(B60,Stadions!B:H,7,FALSE)</f>
        <v>3</v>
      </c>
      <c r="G60" s="5">
        <f>VLOOKUP(B60,Šaušana!B:K,10,FALSE)</f>
        <v>10</v>
      </c>
      <c r="H60" s="5">
        <f>VLOOKUP(B60,Stumšanās!B:H,7,FALSE)</f>
        <v>10</v>
      </c>
      <c r="I60" s="5">
        <f>VLOOKUP(B60,'Bez nūjām'!C:I,7,FALSE)</f>
        <v>10</v>
      </c>
      <c r="J60" s="10">
        <f t="shared" si="1"/>
        <v>33</v>
      </c>
    </row>
    <row r="63" spans="1:10" ht="23.4" x14ac:dyDescent="0.45">
      <c r="A63" s="25" t="s">
        <v>68</v>
      </c>
      <c r="B63" s="25"/>
      <c r="C63" s="25"/>
      <c r="D63" s="25"/>
      <c r="E63" s="25"/>
      <c r="F63" s="25"/>
      <c r="G63" s="25"/>
      <c r="H63" s="25"/>
      <c r="I63" s="25"/>
      <c r="J63" s="25"/>
    </row>
    <row r="64" spans="1:10" s="1" customFormat="1" x14ac:dyDescent="0.3">
      <c r="A64" s="3" t="s">
        <v>20</v>
      </c>
      <c r="B64" s="4" t="s">
        <v>29</v>
      </c>
      <c r="C64" s="4" t="s">
        <v>30</v>
      </c>
      <c r="D64" s="4" t="s">
        <v>21</v>
      </c>
      <c r="E64" s="4" t="s">
        <v>22</v>
      </c>
      <c r="F64" s="3" t="s">
        <v>62</v>
      </c>
      <c r="G64" s="3" t="s">
        <v>63</v>
      </c>
      <c r="H64" s="3" t="s">
        <v>64</v>
      </c>
      <c r="I64" s="3" t="s">
        <v>65</v>
      </c>
      <c r="J64" s="3" t="s">
        <v>27</v>
      </c>
    </row>
    <row r="65" spans="1:10" x14ac:dyDescent="0.3">
      <c r="A65" s="10" t="s">
        <v>88</v>
      </c>
      <c r="B65" s="6">
        <v>35</v>
      </c>
      <c r="C65" s="6" t="s">
        <v>122</v>
      </c>
      <c r="D65" s="6">
        <v>2011</v>
      </c>
      <c r="E65" s="6" t="s">
        <v>0</v>
      </c>
      <c r="F65" s="5">
        <f>VLOOKUP(B65,Stadions!B:H,7,FALSE)</f>
        <v>1</v>
      </c>
      <c r="G65" s="5">
        <f>VLOOKUP(B65,Šaušana!B:K,10,FALSE)</f>
        <v>3</v>
      </c>
      <c r="H65" s="5">
        <f>VLOOKUP(B65,Stumšanās!B:H,7,FALSE)</f>
        <v>1</v>
      </c>
      <c r="I65" s="5">
        <f>VLOOKUP(B65,'Bez nūjām'!C:I,7,FALSE)</f>
        <v>3</v>
      </c>
      <c r="J65" s="10">
        <f t="shared" ref="J65:J71" si="2">SUM(F65:I65)</f>
        <v>8</v>
      </c>
    </row>
    <row r="66" spans="1:10" x14ac:dyDescent="0.3">
      <c r="A66" s="10" t="s">
        <v>89</v>
      </c>
      <c r="B66" s="6">
        <v>33</v>
      </c>
      <c r="C66" s="6" t="s">
        <v>192</v>
      </c>
      <c r="D66" s="6">
        <v>2010</v>
      </c>
      <c r="E66" s="6" t="s">
        <v>118</v>
      </c>
      <c r="F66" s="5">
        <f>VLOOKUP(B66,Stadions!B:H,7,FALSE)</f>
        <v>2</v>
      </c>
      <c r="G66" s="5">
        <f>VLOOKUP(B66,Šaušana!B:K,10,FALSE)</f>
        <v>2</v>
      </c>
      <c r="H66" s="5">
        <f>VLOOKUP(B66,Stumšanās!B:H,7,FALSE)</f>
        <v>4</v>
      </c>
      <c r="I66" s="5">
        <f>VLOOKUP(B66,'Bez nūjām'!C:I,7,FALSE)</f>
        <v>2</v>
      </c>
      <c r="J66" s="10">
        <f t="shared" si="2"/>
        <v>10</v>
      </c>
    </row>
    <row r="67" spans="1:10" x14ac:dyDescent="0.3">
      <c r="A67" s="10" t="s">
        <v>90</v>
      </c>
      <c r="B67" s="6">
        <v>30</v>
      </c>
      <c r="C67" s="6" t="s">
        <v>53</v>
      </c>
      <c r="D67" s="6">
        <v>2011</v>
      </c>
      <c r="E67" s="6" t="s">
        <v>119</v>
      </c>
      <c r="F67" s="5">
        <f>VLOOKUP(B67,Stadions!B:H,7,FALSE)</f>
        <v>4</v>
      </c>
      <c r="G67" s="5">
        <f>VLOOKUP(B67,Šaušana!B:K,10,FALSE)</f>
        <v>4</v>
      </c>
      <c r="H67" s="5">
        <f>VLOOKUP(B67,Stumšanās!B:H,7,FALSE)</f>
        <v>2</v>
      </c>
      <c r="I67" s="5">
        <f>VLOOKUP(B67,'Bez nūjām'!C:I,7,FALSE)</f>
        <v>4</v>
      </c>
      <c r="J67" s="10">
        <f t="shared" si="2"/>
        <v>14</v>
      </c>
    </row>
    <row r="68" spans="1:10" x14ac:dyDescent="0.3">
      <c r="A68" s="10" t="s">
        <v>91</v>
      </c>
      <c r="B68" s="6">
        <v>31</v>
      </c>
      <c r="C68" s="6" t="s">
        <v>54</v>
      </c>
      <c r="D68" s="6">
        <v>2011</v>
      </c>
      <c r="E68" s="6" t="s">
        <v>4</v>
      </c>
      <c r="F68" s="5">
        <f>VLOOKUP(B68,Stadions!B:H,7,FALSE)</f>
        <v>3</v>
      </c>
      <c r="G68" s="5">
        <f>VLOOKUP(B68,Šaušana!B:K,10,FALSE)</f>
        <v>7</v>
      </c>
      <c r="H68" s="5">
        <f>VLOOKUP(B68,Stumšanās!B:H,7,FALSE)</f>
        <v>3</v>
      </c>
      <c r="I68" s="5">
        <f>VLOOKUP(B68,'Bez nūjām'!C:I,7,FALSE)</f>
        <v>1</v>
      </c>
      <c r="J68" s="10">
        <f t="shared" si="2"/>
        <v>14</v>
      </c>
    </row>
    <row r="69" spans="1:10" x14ac:dyDescent="0.3">
      <c r="A69" s="10" t="s">
        <v>92</v>
      </c>
      <c r="B69" s="6">
        <v>32</v>
      </c>
      <c r="C69" s="6" t="s">
        <v>16</v>
      </c>
      <c r="D69" s="6">
        <v>2010</v>
      </c>
      <c r="E69" s="6" t="s">
        <v>191</v>
      </c>
      <c r="F69" s="5">
        <f>VLOOKUP(B69,Stadions!B:H,7,FALSE)</f>
        <v>6</v>
      </c>
      <c r="G69" s="5">
        <f>VLOOKUP(B69,Šaušana!B:K,10,FALSE)</f>
        <v>1</v>
      </c>
      <c r="H69" s="5">
        <f>VLOOKUP(B69,Stumšanās!B:H,7,FALSE)</f>
        <v>7</v>
      </c>
      <c r="I69" s="5">
        <f>VLOOKUP(B69,'Bez nūjām'!C:I,7,FALSE)</f>
        <v>6</v>
      </c>
      <c r="J69" s="10">
        <f t="shared" si="2"/>
        <v>20</v>
      </c>
    </row>
    <row r="70" spans="1:10" x14ac:dyDescent="0.3">
      <c r="A70" s="10" t="s">
        <v>111</v>
      </c>
      <c r="B70" s="6">
        <v>34</v>
      </c>
      <c r="C70" s="6" t="s">
        <v>50</v>
      </c>
      <c r="D70" s="6">
        <v>2011</v>
      </c>
      <c r="E70" s="6" t="s">
        <v>4</v>
      </c>
      <c r="F70" s="5">
        <f>VLOOKUP(B70,Stadions!B:H,7,FALSE)</f>
        <v>5</v>
      </c>
      <c r="G70" s="5">
        <f>VLOOKUP(B70,Šaušana!B:K,10,FALSE)</f>
        <v>5</v>
      </c>
      <c r="H70" s="5">
        <f>VLOOKUP(B70,Stumšanās!B:H,7,FALSE)</f>
        <v>6</v>
      </c>
      <c r="I70" s="5">
        <f>VLOOKUP(B70,'Bez nūjām'!C:I,7,FALSE)</f>
        <v>5</v>
      </c>
      <c r="J70" s="10">
        <f t="shared" si="2"/>
        <v>21</v>
      </c>
    </row>
    <row r="71" spans="1:10" x14ac:dyDescent="0.3">
      <c r="A71" s="10" t="s">
        <v>93</v>
      </c>
      <c r="B71" s="6">
        <v>29</v>
      </c>
      <c r="C71" s="6" t="s">
        <v>52</v>
      </c>
      <c r="D71" s="6">
        <v>2011</v>
      </c>
      <c r="E71" s="6" t="s">
        <v>4</v>
      </c>
      <c r="F71" s="5">
        <f>VLOOKUP(B71,Stadions!B:H,7,FALSE)</f>
        <v>7</v>
      </c>
      <c r="G71" s="5">
        <f>VLOOKUP(B71,Šaušana!B:K,10,FALSE)</f>
        <v>6</v>
      </c>
      <c r="H71" s="5">
        <f>VLOOKUP(B71,Stumšanās!B:H,7,FALSE)</f>
        <v>5</v>
      </c>
      <c r="I71" s="5">
        <f>VLOOKUP(B71,'Bez nūjām'!C:I,7,FALSE)</f>
        <v>7</v>
      </c>
      <c r="J71" s="10">
        <f t="shared" si="2"/>
        <v>25</v>
      </c>
    </row>
    <row r="74" spans="1:10" ht="23.4" x14ac:dyDescent="0.45">
      <c r="A74" s="25" t="s">
        <v>67</v>
      </c>
      <c r="B74" s="25"/>
      <c r="C74" s="25"/>
      <c r="D74" s="25"/>
      <c r="E74" s="25"/>
      <c r="F74" s="25"/>
      <c r="G74" s="25"/>
      <c r="H74" s="25"/>
      <c r="I74" s="25"/>
      <c r="J74" s="25"/>
    </row>
    <row r="75" spans="1:10" s="1" customFormat="1" x14ac:dyDescent="0.3">
      <c r="A75" s="3" t="s">
        <v>20</v>
      </c>
      <c r="B75" s="4" t="s">
        <v>29</v>
      </c>
      <c r="C75" s="4" t="s">
        <v>30</v>
      </c>
      <c r="D75" s="4" t="s">
        <v>21</v>
      </c>
      <c r="E75" s="4" t="s">
        <v>22</v>
      </c>
      <c r="F75" s="3" t="s">
        <v>62</v>
      </c>
      <c r="G75" s="3" t="s">
        <v>63</v>
      </c>
      <c r="H75" s="3" t="s">
        <v>64</v>
      </c>
      <c r="I75" s="3" t="s">
        <v>65</v>
      </c>
      <c r="J75" s="3" t="s">
        <v>27</v>
      </c>
    </row>
    <row r="76" spans="1:10" x14ac:dyDescent="0.3">
      <c r="A76" s="10" t="s">
        <v>88</v>
      </c>
      <c r="B76" s="6">
        <v>40</v>
      </c>
      <c r="C76" s="6" t="s">
        <v>35</v>
      </c>
      <c r="D76" s="6">
        <v>2012</v>
      </c>
      <c r="E76" s="6" t="s">
        <v>4</v>
      </c>
      <c r="F76" s="5">
        <f>VLOOKUP(B76,Stadions!B:H,7,FALSE)</f>
        <v>8</v>
      </c>
      <c r="G76" s="5">
        <f>VLOOKUP(B76,Šaušana!B:K,9,FALSE)</f>
        <v>1</v>
      </c>
      <c r="H76" s="5">
        <f>VLOOKUP(B76,Stumšanās!B:H,7,FALSE)</f>
        <v>3</v>
      </c>
      <c r="I76" s="5">
        <f>VLOOKUP(B76,'Bez nūjām'!C:I,7,FALSE)</f>
        <v>1</v>
      </c>
      <c r="J76" s="10">
        <f t="shared" ref="J76:J92" si="3">SUM(F76:I76)</f>
        <v>13</v>
      </c>
    </row>
    <row r="77" spans="1:10" x14ac:dyDescent="0.3">
      <c r="A77" s="10" t="s">
        <v>89</v>
      </c>
      <c r="B77" s="6">
        <v>39</v>
      </c>
      <c r="C77" s="6" t="s">
        <v>149</v>
      </c>
      <c r="D77" s="6">
        <v>2012</v>
      </c>
      <c r="E77" s="6" t="s">
        <v>118</v>
      </c>
      <c r="F77" s="5">
        <f>VLOOKUP(B77,Stadions!B:H,7,FALSE)</f>
        <v>6</v>
      </c>
      <c r="G77" s="5">
        <f>VLOOKUP(B77,Šaušana!B:K,9,FALSE)</f>
        <v>3</v>
      </c>
      <c r="H77" s="5">
        <f>VLOOKUP(B77,Stumšanās!B:H,7,FALSE)</f>
        <v>2</v>
      </c>
      <c r="I77" s="5">
        <f>VLOOKUP(B77,'Bez nūjām'!C:I,7,FALSE)</f>
        <v>4</v>
      </c>
      <c r="J77" s="10">
        <f t="shared" si="3"/>
        <v>15</v>
      </c>
    </row>
    <row r="78" spans="1:10" x14ac:dyDescent="0.3">
      <c r="A78" s="10" t="s">
        <v>90</v>
      </c>
      <c r="B78" s="6">
        <v>45</v>
      </c>
      <c r="C78" s="6" t="s">
        <v>34</v>
      </c>
      <c r="D78" s="6">
        <v>2012</v>
      </c>
      <c r="E78" s="6" t="s">
        <v>145</v>
      </c>
      <c r="F78" s="5">
        <f>VLOOKUP(B78,Stadions!B:H,7,FALSE)</f>
        <v>2</v>
      </c>
      <c r="G78" s="5">
        <f>VLOOKUP(B78,Šaušana!B:K,9,FALSE)</f>
        <v>11.5</v>
      </c>
      <c r="H78" s="5">
        <f>VLOOKUP(B78,Stumšanās!B:H,7,FALSE)</f>
        <v>4</v>
      </c>
      <c r="I78" s="5">
        <f>VLOOKUP(B78,'Bez nūjām'!C:I,7,FALSE)</f>
        <v>3</v>
      </c>
      <c r="J78" s="10">
        <f t="shared" si="3"/>
        <v>20.5</v>
      </c>
    </row>
    <row r="79" spans="1:10" x14ac:dyDescent="0.3">
      <c r="A79" s="10" t="s">
        <v>91</v>
      </c>
      <c r="B79" s="6">
        <v>50</v>
      </c>
      <c r="C79" s="6" t="s">
        <v>126</v>
      </c>
      <c r="D79" s="6">
        <v>2012</v>
      </c>
      <c r="E79" s="6" t="s">
        <v>4</v>
      </c>
      <c r="F79" s="5">
        <f>VLOOKUP(B79,Stadions!B:H,7,FALSE)</f>
        <v>3</v>
      </c>
      <c r="G79" s="5">
        <f>VLOOKUP(B79,Šaušana!B:K,9,FALSE)</f>
        <v>7.5</v>
      </c>
      <c r="H79" s="5">
        <f>VLOOKUP(B79,Stumšanās!B:H,7,FALSE)</f>
        <v>11</v>
      </c>
      <c r="I79" s="5">
        <f>VLOOKUP(B79,'Bez nūjām'!C:I,7,FALSE)</f>
        <v>2</v>
      </c>
      <c r="J79" s="10">
        <f t="shared" si="3"/>
        <v>23.5</v>
      </c>
    </row>
    <row r="80" spans="1:10" x14ac:dyDescent="0.3">
      <c r="A80" s="10" t="s">
        <v>92</v>
      </c>
      <c r="B80" s="6">
        <v>42</v>
      </c>
      <c r="C80" s="6" t="s">
        <v>132</v>
      </c>
      <c r="D80" s="6">
        <v>2012</v>
      </c>
      <c r="E80" s="6" t="s">
        <v>1</v>
      </c>
      <c r="F80" s="5">
        <f>VLOOKUP(B80,Stadions!B:H,7,FALSE)</f>
        <v>4</v>
      </c>
      <c r="G80" s="5">
        <f>VLOOKUP(B80,Šaušana!B:K,9,FALSE)</f>
        <v>9</v>
      </c>
      <c r="H80" s="5">
        <f>VLOOKUP(B80,Stumšanās!B:H,7,FALSE)</f>
        <v>5</v>
      </c>
      <c r="I80" s="5">
        <f>VLOOKUP(B80,'Bez nūjām'!C:I,7,FALSE)</f>
        <v>10</v>
      </c>
      <c r="J80" s="10">
        <f t="shared" si="3"/>
        <v>28</v>
      </c>
    </row>
    <row r="81" spans="1:10" x14ac:dyDescent="0.3">
      <c r="A81" s="10" t="s">
        <v>111</v>
      </c>
      <c r="B81" s="6">
        <v>53</v>
      </c>
      <c r="C81" s="6" t="s">
        <v>197</v>
      </c>
      <c r="D81" s="6">
        <v>2012</v>
      </c>
      <c r="E81" s="6" t="s">
        <v>145</v>
      </c>
      <c r="F81" s="5">
        <f>VLOOKUP(B81,Stadions!B:H,7,FALSE)</f>
        <v>1</v>
      </c>
      <c r="G81" s="5">
        <f>VLOOKUP(B81,Šaušana!B:K,9,FALSE)</f>
        <v>4.5</v>
      </c>
      <c r="H81" s="5">
        <f>VLOOKUP(B81,Stumšanās!B:H,7,FALSE)</f>
        <v>15</v>
      </c>
      <c r="I81" s="5">
        <f>VLOOKUP(B81,'Bez nūjām'!C:I,7,FALSE)</f>
        <v>9</v>
      </c>
      <c r="J81" s="10">
        <f t="shared" si="3"/>
        <v>29.5</v>
      </c>
    </row>
    <row r="82" spans="1:10" x14ac:dyDescent="0.3">
      <c r="A82" s="10" t="s">
        <v>93</v>
      </c>
      <c r="B82" s="6">
        <v>47</v>
      </c>
      <c r="C82" s="6" t="s">
        <v>142</v>
      </c>
      <c r="D82" s="6">
        <v>2013</v>
      </c>
      <c r="E82" s="6" t="s">
        <v>1</v>
      </c>
      <c r="F82" s="5">
        <f>VLOOKUP(B82,Stadions!B:H,7,FALSE)</f>
        <v>5</v>
      </c>
      <c r="G82" s="5">
        <f>VLOOKUP(B82,Šaušana!B:K,9,FALSE)</f>
        <v>10</v>
      </c>
      <c r="H82" s="5">
        <f>VLOOKUP(B82,Stumšanās!B:H,7,FALSE)</f>
        <v>7</v>
      </c>
      <c r="I82" s="5">
        <f>VLOOKUP(B82,'Bez nūjām'!C:I,7,FALSE)</f>
        <v>8</v>
      </c>
      <c r="J82" s="10">
        <f t="shared" si="3"/>
        <v>30</v>
      </c>
    </row>
    <row r="83" spans="1:10" x14ac:dyDescent="0.3">
      <c r="A83" s="10" t="s">
        <v>94</v>
      </c>
      <c r="B83" s="6">
        <v>48</v>
      </c>
      <c r="C83" s="6" t="s">
        <v>44</v>
      </c>
      <c r="D83" s="6">
        <v>2012</v>
      </c>
      <c r="E83" s="6" t="s">
        <v>145</v>
      </c>
      <c r="F83" s="5">
        <f>VLOOKUP(B83,Stadions!B:H,7,FALSE)</f>
        <v>7</v>
      </c>
      <c r="G83" s="5">
        <f>VLOOKUP(B83,Šaušana!B:K,9,FALSE)</f>
        <v>17</v>
      </c>
      <c r="H83" s="5">
        <f>VLOOKUP(B83,Stumšanās!B:H,7,FALSE)</f>
        <v>1</v>
      </c>
      <c r="I83" s="5">
        <f>VLOOKUP(B83,'Bez nūjām'!C:I,7,FALSE)</f>
        <v>5</v>
      </c>
      <c r="J83" s="10">
        <f t="shared" si="3"/>
        <v>30</v>
      </c>
    </row>
    <row r="84" spans="1:10" x14ac:dyDescent="0.3">
      <c r="A84" s="10" t="s">
        <v>95</v>
      </c>
      <c r="B84" s="6">
        <v>43</v>
      </c>
      <c r="C84" s="6" t="s">
        <v>196</v>
      </c>
      <c r="D84" s="6">
        <v>2012</v>
      </c>
      <c r="E84" s="6" t="s">
        <v>4</v>
      </c>
      <c r="F84" s="5">
        <f>VLOOKUP(B84,Stadions!B:H,7,FALSE)</f>
        <v>12</v>
      </c>
      <c r="G84" s="5">
        <f>VLOOKUP(B84,Šaušana!B:K,9,FALSE)</f>
        <v>2</v>
      </c>
      <c r="H84" s="5">
        <f>VLOOKUP(B84,Stumšanās!B:H,7,FALSE)</f>
        <v>8.5</v>
      </c>
      <c r="I84" s="5">
        <f>VLOOKUP(B84,'Bez nūjām'!C:I,7,FALSE)</f>
        <v>11</v>
      </c>
      <c r="J84" s="10">
        <f t="shared" si="3"/>
        <v>33.5</v>
      </c>
    </row>
    <row r="85" spans="1:10" x14ac:dyDescent="0.3">
      <c r="A85" s="10" t="s">
        <v>96</v>
      </c>
      <c r="B85" s="6">
        <v>46</v>
      </c>
      <c r="C85" s="6" t="s">
        <v>42</v>
      </c>
      <c r="D85" s="6">
        <v>2013</v>
      </c>
      <c r="E85" s="6" t="s">
        <v>1</v>
      </c>
      <c r="F85" s="5">
        <f>VLOOKUP(B85,Stadions!B:H,7,FALSE)</f>
        <v>11</v>
      </c>
      <c r="G85" s="5">
        <f>VLOOKUP(B85,Šaušana!B:K,9,FALSE)</f>
        <v>6</v>
      </c>
      <c r="H85" s="5">
        <f>VLOOKUP(B85,Stumšanās!B:H,7,FALSE)</f>
        <v>13</v>
      </c>
      <c r="I85" s="5">
        <f>VLOOKUP(B85,'Bez nūjām'!C:I,7,FALSE)</f>
        <v>6</v>
      </c>
      <c r="J85" s="10">
        <f t="shared" si="3"/>
        <v>36</v>
      </c>
    </row>
    <row r="86" spans="1:10" x14ac:dyDescent="0.3">
      <c r="A86" s="10" t="s">
        <v>107</v>
      </c>
      <c r="B86" s="6">
        <v>51</v>
      </c>
      <c r="C86" s="6" t="s">
        <v>195</v>
      </c>
      <c r="D86" s="6">
        <v>2012</v>
      </c>
      <c r="E86" s="6" t="s">
        <v>4</v>
      </c>
      <c r="F86" s="5">
        <f>VLOOKUP(B86,Stadions!B:H,7,FALSE)</f>
        <v>15</v>
      </c>
      <c r="G86" s="5">
        <f>VLOOKUP(B86,Šaušana!B:K,9,FALSE)</f>
        <v>4.5</v>
      </c>
      <c r="H86" s="5">
        <f>VLOOKUP(B86,Stumšanās!B:H,7,FALSE)</f>
        <v>8.5</v>
      </c>
      <c r="I86" s="5">
        <f>VLOOKUP(B86,'Bez nūjām'!C:I,7,FALSE)</f>
        <v>13</v>
      </c>
      <c r="J86" s="10">
        <f t="shared" si="3"/>
        <v>41</v>
      </c>
    </row>
    <row r="87" spans="1:10" x14ac:dyDescent="0.3">
      <c r="A87" s="10" t="s">
        <v>97</v>
      </c>
      <c r="B87" s="6">
        <v>52</v>
      </c>
      <c r="C87" s="6" t="s">
        <v>125</v>
      </c>
      <c r="D87" s="6">
        <v>2012</v>
      </c>
      <c r="E87" s="6" t="s">
        <v>4</v>
      </c>
      <c r="F87" s="5">
        <f>VLOOKUP(B87,Stadions!B:H,7,FALSE)</f>
        <v>13</v>
      </c>
      <c r="G87" s="5">
        <f>VLOOKUP(B87,Šaušana!B:K,9,FALSE)</f>
        <v>11.5</v>
      </c>
      <c r="H87" s="5">
        <f>VLOOKUP(B87,Stumšanās!B:H,7,FALSE)</f>
        <v>12</v>
      </c>
      <c r="I87" s="5">
        <f>VLOOKUP(B87,'Bez nūjām'!C:I,7,FALSE)</f>
        <v>7</v>
      </c>
      <c r="J87" s="10">
        <f t="shared" si="3"/>
        <v>43.5</v>
      </c>
    </row>
    <row r="88" spans="1:10" x14ac:dyDescent="0.3">
      <c r="A88" s="10" t="s">
        <v>98</v>
      </c>
      <c r="B88" s="6">
        <v>41</v>
      </c>
      <c r="C88" s="6" t="s">
        <v>129</v>
      </c>
      <c r="D88" s="6">
        <v>2013</v>
      </c>
      <c r="E88" s="6" t="s">
        <v>185</v>
      </c>
      <c r="F88" s="5">
        <f>VLOOKUP(B88,Stadions!B:H,7,FALSE)</f>
        <v>9</v>
      </c>
      <c r="G88" s="5">
        <f>VLOOKUP(B88,Šaušana!B:K,9,FALSE)</f>
        <v>7.5</v>
      </c>
      <c r="H88" s="5">
        <f>VLOOKUP(B88,Stumšanās!B:H,7,FALSE)</f>
        <v>14</v>
      </c>
      <c r="I88" s="5">
        <f>VLOOKUP(B88,'Bez nūjām'!C:I,7,FALSE)</f>
        <v>14</v>
      </c>
      <c r="J88" s="10">
        <f t="shared" si="3"/>
        <v>44.5</v>
      </c>
    </row>
    <row r="89" spans="1:10" x14ac:dyDescent="0.3">
      <c r="A89" s="10" t="s">
        <v>99</v>
      </c>
      <c r="B89" s="6">
        <v>37</v>
      </c>
      <c r="C89" s="6" t="s">
        <v>37</v>
      </c>
      <c r="D89" s="6">
        <v>2012</v>
      </c>
      <c r="E89" s="6" t="s">
        <v>0</v>
      </c>
      <c r="F89" s="5">
        <f>VLOOKUP(B89,Stadions!B:H,7,FALSE)</f>
        <v>14</v>
      </c>
      <c r="G89" s="5">
        <f>VLOOKUP(B89,Šaušana!B:K,9,FALSE)</f>
        <v>13</v>
      </c>
      <c r="H89" s="5">
        <f>VLOOKUP(B89,Stumšanās!B:H,7,FALSE)</f>
        <v>6</v>
      </c>
      <c r="I89" s="5">
        <f>VLOOKUP(B89,'Bez nūjām'!C:I,7,FALSE)</f>
        <v>12</v>
      </c>
      <c r="J89" s="10">
        <f t="shared" si="3"/>
        <v>45</v>
      </c>
    </row>
    <row r="90" spans="1:10" x14ac:dyDescent="0.3">
      <c r="A90" s="10" t="s">
        <v>108</v>
      </c>
      <c r="B90" s="6">
        <v>44</v>
      </c>
      <c r="C90" s="6" t="s">
        <v>198</v>
      </c>
      <c r="D90" s="6">
        <v>2013</v>
      </c>
      <c r="E90" s="6" t="s">
        <v>118</v>
      </c>
      <c r="F90" s="5">
        <f>VLOOKUP(B90,Stadions!B:H,7,FALSE)</f>
        <v>10</v>
      </c>
      <c r="G90" s="5">
        <f>VLOOKUP(B90,Šaušana!B:K,9,FALSE)</f>
        <v>15</v>
      </c>
      <c r="H90" s="5">
        <f>VLOOKUP(B90,Stumšanās!B:H,7,FALSE)</f>
        <v>10</v>
      </c>
      <c r="I90" s="5">
        <f>VLOOKUP(B90,'Bez nūjām'!C:I,7,FALSE)</f>
        <v>15</v>
      </c>
      <c r="J90" s="10">
        <f t="shared" si="3"/>
        <v>50</v>
      </c>
    </row>
    <row r="91" spans="1:10" x14ac:dyDescent="0.3">
      <c r="A91" s="10" t="s">
        <v>100</v>
      </c>
      <c r="B91" s="6">
        <v>49</v>
      </c>
      <c r="C91" s="6" t="s">
        <v>193</v>
      </c>
      <c r="D91" s="6">
        <v>2013</v>
      </c>
      <c r="E91" s="6" t="s">
        <v>1</v>
      </c>
      <c r="F91" s="5">
        <f>VLOOKUP(B91,Stadions!B:H,7,FALSE)</f>
        <v>16</v>
      </c>
      <c r="G91" s="5">
        <f>VLOOKUP(B91,Šaušana!B:K,9,FALSE)</f>
        <v>14</v>
      </c>
      <c r="H91" s="5">
        <f>VLOOKUP(B91,Stumšanās!B:H,7,FALSE)</f>
        <v>16</v>
      </c>
      <c r="I91" s="5">
        <f>VLOOKUP(B91,'Bez nūjām'!C:I,7,FALSE)</f>
        <v>16</v>
      </c>
      <c r="J91" s="10">
        <f t="shared" si="3"/>
        <v>62</v>
      </c>
    </row>
    <row r="92" spans="1:10" x14ac:dyDescent="0.3">
      <c r="A92" s="10" t="s">
        <v>109</v>
      </c>
      <c r="B92" s="6">
        <v>36</v>
      </c>
      <c r="C92" s="6" t="s">
        <v>39</v>
      </c>
      <c r="D92" s="6">
        <v>2013</v>
      </c>
      <c r="E92" s="6" t="s">
        <v>0</v>
      </c>
      <c r="F92" s="5">
        <f>VLOOKUP(B92,Stadions!B:H,7,FALSE)</f>
        <v>17</v>
      </c>
      <c r="G92" s="5">
        <f>VLOOKUP(B92,Šaušana!B:K,9,FALSE)</f>
        <v>16</v>
      </c>
      <c r="H92" s="5">
        <f>VLOOKUP(B92,Stumšanās!B:H,7,FALSE)</f>
        <v>17</v>
      </c>
      <c r="I92" s="5">
        <f>VLOOKUP(B92,'Bez nūjām'!C:I,7,FALSE)</f>
        <v>17</v>
      </c>
      <c r="J92" s="10">
        <f t="shared" si="3"/>
        <v>67</v>
      </c>
    </row>
    <row r="93" spans="1:10" x14ac:dyDescent="0.3">
      <c r="E93" s="11"/>
    </row>
    <row r="95" spans="1:10" ht="23.4" x14ac:dyDescent="0.45">
      <c r="A95" s="25" t="s">
        <v>66</v>
      </c>
      <c r="B95" s="25"/>
      <c r="C95" s="25"/>
      <c r="D95" s="25"/>
      <c r="E95" s="25"/>
      <c r="F95" s="25"/>
      <c r="G95" s="25"/>
      <c r="H95" s="25"/>
      <c r="I95" s="25"/>
      <c r="J95" s="25"/>
    </row>
    <row r="96" spans="1:10" s="1" customFormat="1" x14ac:dyDescent="0.3">
      <c r="A96" s="3" t="s">
        <v>20</v>
      </c>
      <c r="B96" s="4" t="s">
        <v>29</v>
      </c>
      <c r="C96" s="4" t="s">
        <v>30</v>
      </c>
      <c r="D96" s="4" t="s">
        <v>21</v>
      </c>
      <c r="E96" s="4" t="s">
        <v>22</v>
      </c>
      <c r="F96" s="3" t="s">
        <v>62</v>
      </c>
      <c r="G96" s="3" t="s">
        <v>63</v>
      </c>
      <c r="H96" s="3" t="s">
        <v>64</v>
      </c>
      <c r="I96" s="3" t="s">
        <v>65</v>
      </c>
      <c r="J96" s="3" t="s">
        <v>27</v>
      </c>
    </row>
    <row r="97" spans="1:10" x14ac:dyDescent="0.3">
      <c r="A97" s="10" t="s">
        <v>88</v>
      </c>
      <c r="B97" s="6">
        <v>63</v>
      </c>
      <c r="C97" s="6" t="s">
        <v>45</v>
      </c>
      <c r="D97" s="6">
        <v>2013</v>
      </c>
      <c r="E97" s="6" t="s">
        <v>0</v>
      </c>
      <c r="F97" s="5">
        <f>VLOOKUP(B97,Stadions!B:H,7,FALSE)</f>
        <v>1</v>
      </c>
      <c r="G97" s="5">
        <f>VLOOKUP(B97,Šaušana!B:K,9,FALSE)</f>
        <v>1</v>
      </c>
      <c r="H97" s="5">
        <f>VLOOKUP(B97,Stumšanās!B:H,7,FALSE)</f>
        <v>1</v>
      </c>
      <c r="I97" s="5">
        <f>VLOOKUP(B97,'Bez nūjām'!C:I,7,FALSE)</f>
        <v>1</v>
      </c>
      <c r="J97" s="10">
        <f t="shared" ref="J97:J113" si="4">SUM(F97:I97)</f>
        <v>4</v>
      </c>
    </row>
    <row r="98" spans="1:10" x14ac:dyDescent="0.3">
      <c r="A98" s="10" t="s">
        <v>89</v>
      </c>
      <c r="B98" s="6">
        <v>60</v>
      </c>
      <c r="C98" s="6" t="s">
        <v>136</v>
      </c>
      <c r="D98" s="6">
        <v>2012</v>
      </c>
      <c r="E98" s="6" t="s">
        <v>119</v>
      </c>
      <c r="F98" s="5">
        <f>VLOOKUP(B98,Stadions!B:H,7,FALSE)</f>
        <v>4</v>
      </c>
      <c r="G98" s="5">
        <f>VLOOKUP(B98,Šaušana!B:K,9,FALSE)</f>
        <v>6.5</v>
      </c>
      <c r="H98" s="5">
        <f>VLOOKUP(B98,Stumšanās!B:H,7,FALSE)</f>
        <v>4</v>
      </c>
      <c r="I98" s="5">
        <f>VLOOKUP(B98,'Bez nūjām'!C:I,7,FALSE)</f>
        <v>2</v>
      </c>
      <c r="J98" s="10">
        <f t="shared" si="4"/>
        <v>16.5</v>
      </c>
    </row>
    <row r="99" spans="1:10" x14ac:dyDescent="0.3">
      <c r="A99" s="10" t="s">
        <v>90</v>
      </c>
      <c r="B99" s="6">
        <v>57</v>
      </c>
      <c r="C99" s="6" t="s">
        <v>150</v>
      </c>
      <c r="D99" s="6">
        <v>2012</v>
      </c>
      <c r="E99" s="6" t="s">
        <v>4</v>
      </c>
      <c r="F99" s="5">
        <f>VLOOKUP(B99,Stadions!B:H,7,FALSE)</f>
        <v>3</v>
      </c>
      <c r="G99" s="5">
        <f>VLOOKUP(B99,Šaušana!B:K,9,FALSE)</f>
        <v>3</v>
      </c>
      <c r="H99" s="5">
        <f>VLOOKUP(B99,Stumšanās!B:H,7,FALSE)</f>
        <v>9</v>
      </c>
      <c r="I99" s="5">
        <f>VLOOKUP(B99,'Bez nūjām'!C:I,7,FALSE)</f>
        <v>7</v>
      </c>
      <c r="J99" s="10">
        <f t="shared" si="4"/>
        <v>22</v>
      </c>
    </row>
    <row r="100" spans="1:10" x14ac:dyDescent="0.3">
      <c r="A100" s="10" t="s">
        <v>91</v>
      </c>
      <c r="B100" s="6">
        <v>65</v>
      </c>
      <c r="C100" s="6" t="s">
        <v>49</v>
      </c>
      <c r="D100" s="6">
        <v>2012</v>
      </c>
      <c r="E100" s="6" t="s">
        <v>4</v>
      </c>
      <c r="F100" s="5">
        <f>VLOOKUP(B100,Stadions!B:H,7,FALSE)</f>
        <v>7</v>
      </c>
      <c r="G100" s="5">
        <f>VLOOKUP(B100,Šaušana!B:K,9,FALSE)</f>
        <v>3</v>
      </c>
      <c r="H100" s="5">
        <f>VLOOKUP(B100,Stumšanās!B:H,7,FALSE)</f>
        <v>8</v>
      </c>
      <c r="I100" s="5">
        <f>VLOOKUP(B100,'Bez nūjām'!C:I,7,FALSE)</f>
        <v>6</v>
      </c>
      <c r="J100" s="10">
        <f t="shared" si="4"/>
        <v>24</v>
      </c>
    </row>
    <row r="101" spans="1:10" x14ac:dyDescent="0.3">
      <c r="A101" s="10" t="s">
        <v>92</v>
      </c>
      <c r="B101" s="6">
        <v>64</v>
      </c>
      <c r="C101" s="6" t="s">
        <v>135</v>
      </c>
      <c r="D101" s="6">
        <v>2013</v>
      </c>
      <c r="E101" s="6" t="s">
        <v>185</v>
      </c>
      <c r="F101" s="5">
        <f>VLOOKUP(B101,Stadions!B:H,7,FALSE)</f>
        <v>5</v>
      </c>
      <c r="G101" s="5">
        <f>VLOOKUP(B101,Šaušana!B:K,9,FALSE)</f>
        <v>3</v>
      </c>
      <c r="H101" s="5">
        <f>VLOOKUP(B101,Stumšanās!B:H,7,FALSE)</f>
        <v>7</v>
      </c>
      <c r="I101" s="5">
        <f>VLOOKUP(B101,'Bez nūjām'!C:I,7,FALSE)</f>
        <v>10</v>
      </c>
      <c r="J101" s="10">
        <f t="shared" si="4"/>
        <v>25</v>
      </c>
    </row>
    <row r="102" spans="1:10" x14ac:dyDescent="0.3">
      <c r="A102" s="10" t="s">
        <v>111</v>
      </c>
      <c r="B102" s="6">
        <v>38</v>
      </c>
      <c r="C102" s="6" t="s">
        <v>194</v>
      </c>
      <c r="D102" s="6">
        <v>2012</v>
      </c>
      <c r="E102" s="6" t="s">
        <v>3</v>
      </c>
      <c r="F102" s="5">
        <f>VLOOKUP(B102,Stadions!B:H,7,FALSE)</f>
        <v>2</v>
      </c>
      <c r="G102" s="5">
        <f>VLOOKUP(B102,Šaušana!B:K,9,FALSE)</f>
        <v>6.5</v>
      </c>
      <c r="H102" s="5">
        <f>VLOOKUP(B102,Stumšanās!B:H,7,FALSE)</f>
        <v>6</v>
      </c>
      <c r="I102" s="5">
        <f>VLOOKUP(B102,'Bez nūjām'!C:I,7,FALSE)</f>
        <v>12</v>
      </c>
      <c r="J102" s="10">
        <f t="shared" si="4"/>
        <v>26.5</v>
      </c>
    </row>
    <row r="103" spans="1:10" x14ac:dyDescent="0.3">
      <c r="A103" s="10" t="s">
        <v>93</v>
      </c>
      <c r="B103" s="6">
        <v>59</v>
      </c>
      <c r="C103" s="6" t="s">
        <v>134</v>
      </c>
      <c r="D103" s="6">
        <v>2013</v>
      </c>
      <c r="E103" s="6" t="s">
        <v>1</v>
      </c>
      <c r="F103" s="5">
        <f>VLOOKUP(B103,Stadions!B:H,7,FALSE)</f>
        <v>11</v>
      </c>
      <c r="G103" s="5">
        <f>VLOOKUP(B103,Šaušana!B:K,9,FALSE)</f>
        <v>9</v>
      </c>
      <c r="H103" s="5">
        <f>VLOOKUP(B103,Stumšanās!B:H,7,FALSE)</f>
        <v>3</v>
      </c>
      <c r="I103" s="5">
        <f>VLOOKUP(B103,'Bez nūjām'!C:I,7,FALSE)</f>
        <v>4</v>
      </c>
      <c r="J103" s="10">
        <f t="shared" si="4"/>
        <v>27</v>
      </c>
    </row>
    <row r="104" spans="1:10" x14ac:dyDescent="0.3">
      <c r="A104" s="10" t="s">
        <v>94</v>
      </c>
      <c r="B104" s="6">
        <v>70</v>
      </c>
      <c r="C104" s="6" t="s">
        <v>48</v>
      </c>
      <c r="D104" s="6">
        <v>2012</v>
      </c>
      <c r="E104" s="6" t="s">
        <v>145</v>
      </c>
      <c r="F104" s="5">
        <f>VLOOKUP(B104,Stadions!B:H,7,FALSE)</f>
        <v>9</v>
      </c>
      <c r="G104" s="5">
        <f>VLOOKUP(B104,Šaušana!B:K,9,FALSE)</f>
        <v>5</v>
      </c>
      <c r="H104" s="5">
        <f>VLOOKUP(B104,Stumšanās!B:H,7,FALSE)</f>
        <v>11</v>
      </c>
      <c r="I104" s="5">
        <f>VLOOKUP(B104,'Bez nūjām'!C:I,7,FALSE)</f>
        <v>3</v>
      </c>
      <c r="J104" s="10">
        <f t="shared" si="4"/>
        <v>28</v>
      </c>
    </row>
    <row r="105" spans="1:10" x14ac:dyDescent="0.3">
      <c r="A105" s="10" t="s">
        <v>95</v>
      </c>
      <c r="B105" s="6">
        <v>56</v>
      </c>
      <c r="C105" s="6" t="s">
        <v>133</v>
      </c>
      <c r="D105" s="6">
        <v>2012</v>
      </c>
      <c r="E105" s="6" t="s">
        <v>4</v>
      </c>
      <c r="F105" s="5">
        <f>VLOOKUP(B105,Stadions!B:H,7,FALSE)</f>
        <v>10</v>
      </c>
      <c r="G105" s="5">
        <f>VLOOKUP(B105,Šaušana!B:K,9,FALSE)</f>
        <v>11.5</v>
      </c>
      <c r="H105" s="5">
        <f>VLOOKUP(B105,Stumšanās!B:H,7,FALSE)</f>
        <v>2</v>
      </c>
      <c r="I105" s="5">
        <f>VLOOKUP(B105,'Bez nūjām'!C:I,7,FALSE)</f>
        <v>9</v>
      </c>
      <c r="J105" s="10">
        <f t="shared" si="4"/>
        <v>32.5</v>
      </c>
    </row>
    <row r="106" spans="1:10" x14ac:dyDescent="0.3">
      <c r="A106" s="10" t="s">
        <v>96</v>
      </c>
      <c r="B106" s="6">
        <v>61</v>
      </c>
      <c r="C106" s="6" t="s">
        <v>164</v>
      </c>
      <c r="D106" s="6">
        <v>2013</v>
      </c>
      <c r="E106" s="6" t="s">
        <v>4</v>
      </c>
      <c r="F106" s="5">
        <f>VLOOKUP(B106,Stadions!B:H,7,FALSE)</f>
        <v>14</v>
      </c>
      <c r="G106" s="5">
        <f>VLOOKUP(B106,Šaušana!B:K,9,FALSE)</f>
        <v>9</v>
      </c>
      <c r="H106" s="5">
        <f>VLOOKUP(B106,Stumšanās!B:H,7,FALSE)</f>
        <v>5</v>
      </c>
      <c r="I106" s="5">
        <f>VLOOKUP(B106,'Bez nūjām'!C:I,7,FALSE)</f>
        <v>8</v>
      </c>
      <c r="J106" s="10">
        <f t="shared" si="4"/>
        <v>36</v>
      </c>
    </row>
    <row r="107" spans="1:10" x14ac:dyDescent="0.3">
      <c r="A107" s="10" t="s">
        <v>107</v>
      </c>
      <c r="B107" s="6">
        <v>54</v>
      </c>
      <c r="C107" s="6" t="s">
        <v>166</v>
      </c>
      <c r="D107" s="6">
        <v>2013</v>
      </c>
      <c r="E107" s="6" t="s">
        <v>183</v>
      </c>
      <c r="F107" s="5">
        <f>VLOOKUP(B107,Stadions!B:H,7,FALSE)</f>
        <v>6</v>
      </c>
      <c r="G107" s="5">
        <f>VLOOKUP(B107,Šaušana!B:K,9,FALSE)</f>
        <v>9</v>
      </c>
      <c r="H107" s="5">
        <f>VLOOKUP(B107,Stumšanās!B:H,7,FALSE)</f>
        <v>12</v>
      </c>
      <c r="I107" s="5">
        <f>VLOOKUP(B107,'Bez nūjām'!C:I,7,FALSE)</f>
        <v>13</v>
      </c>
      <c r="J107" s="10">
        <f t="shared" si="4"/>
        <v>40</v>
      </c>
    </row>
    <row r="108" spans="1:10" x14ac:dyDescent="0.3">
      <c r="A108" s="10" t="s">
        <v>97</v>
      </c>
      <c r="B108" s="6">
        <v>67</v>
      </c>
      <c r="C108" s="6" t="s">
        <v>46</v>
      </c>
      <c r="D108" s="6">
        <v>2013</v>
      </c>
      <c r="E108" s="6" t="s">
        <v>4</v>
      </c>
      <c r="F108" s="5">
        <f>VLOOKUP(B108,Stadions!B:H,7,FALSE)</f>
        <v>15</v>
      </c>
      <c r="G108" s="5">
        <f>VLOOKUP(B108,Šaušana!B:K,9,FALSE)</f>
        <v>11.5</v>
      </c>
      <c r="H108" s="5">
        <f>VLOOKUP(B108,Stumšanās!B:H,7,FALSE)</f>
        <v>10</v>
      </c>
      <c r="I108" s="5">
        <f>VLOOKUP(B108,'Bez nūjām'!C:I,7,FALSE)</f>
        <v>5</v>
      </c>
      <c r="J108" s="10">
        <f t="shared" si="4"/>
        <v>41.5</v>
      </c>
    </row>
    <row r="109" spans="1:10" x14ac:dyDescent="0.3">
      <c r="A109" s="10" t="s">
        <v>98</v>
      </c>
      <c r="B109" s="6">
        <v>55</v>
      </c>
      <c r="C109" s="6" t="s">
        <v>168</v>
      </c>
      <c r="D109" s="6">
        <v>2013</v>
      </c>
      <c r="E109" s="6" t="s">
        <v>183</v>
      </c>
      <c r="F109" s="5">
        <f>VLOOKUP(B109,Stadions!B:H,7,FALSE)</f>
        <v>8</v>
      </c>
      <c r="G109" s="5">
        <f>VLOOKUP(B109,Šaušana!B:K,9,FALSE)</f>
        <v>16</v>
      </c>
      <c r="H109" s="5">
        <f>VLOOKUP(B109,Stumšanās!B:H,7,FALSE)</f>
        <v>13</v>
      </c>
      <c r="I109" s="5">
        <f>VLOOKUP(B109,'Bez nūjām'!C:I,7,FALSE)</f>
        <v>14</v>
      </c>
      <c r="J109" s="10">
        <f t="shared" si="4"/>
        <v>51</v>
      </c>
    </row>
    <row r="110" spans="1:10" x14ac:dyDescent="0.3">
      <c r="A110" s="10" t="s">
        <v>99</v>
      </c>
      <c r="B110" s="6">
        <v>66</v>
      </c>
      <c r="C110" s="6" t="s">
        <v>51</v>
      </c>
      <c r="D110" s="6">
        <v>2012</v>
      </c>
      <c r="E110" s="6" t="s">
        <v>145</v>
      </c>
      <c r="F110" s="5">
        <f>VLOOKUP(B110,Stadions!B:H,7,FALSE)</f>
        <v>16</v>
      </c>
      <c r="G110" s="5">
        <f>VLOOKUP(B110,Šaušana!B:K,9,FALSE)</f>
        <v>13</v>
      </c>
      <c r="H110" s="5">
        <f>VLOOKUP(B110,Stumšanās!B:H,7,FALSE)</f>
        <v>15</v>
      </c>
      <c r="I110" s="5">
        <f>VLOOKUP(B110,'Bez nūjām'!C:I,7,FALSE)</f>
        <v>11</v>
      </c>
      <c r="J110" s="10">
        <f t="shared" si="4"/>
        <v>55</v>
      </c>
    </row>
    <row r="111" spans="1:10" x14ac:dyDescent="0.3">
      <c r="A111" s="10" t="s">
        <v>108</v>
      </c>
      <c r="B111" s="6">
        <v>69</v>
      </c>
      <c r="C111" s="6" t="s">
        <v>152</v>
      </c>
      <c r="D111" s="6">
        <v>2012</v>
      </c>
      <c r="E111" s="6" t="s">
        <v>118</v>
      </c>
      <c r="F111" s="5">
        <f>VLOOKUP(B111,Stadions!B:H,7,FALSE)</f>
        <v>12</v>
      </c>
      <c r="G111" s="5">
        <f>VLOOKUP(B111,Šaušana!B:K,9,FALSE)</f>
        <v>14.5</v>
      </c>
      <c r="H111" s="5">
        <f>VLOOKUP(B111,Stumšanās!B:H,7,FALSE)</f>
        <v>14</v>
      </c>
      <c r="I111" s="5">
        <f>VLOOKUP(B111,'Bez nūjām'!C:I,7,FALSE)</f>
        <v>16</v>
      </c>
      <c r="J111" s="10">
        <f t="shared" si="4"/>
        <v>56.5</v>
      </c>
    </row>
    <row r="112" spans="1:10" x14ac:dyDescent="0.3">
      <c r="A112" s="10" t="s">
        <v>100</v>
      </c>
      <c r="B112" s="6">
        <v>68</v>
      </c>
      <c r="C112" s="6" t="s">
        <v>151</v>
      </c>
      <c r="D112" s="6">
        <v>2012</v>
      </c>
      <c r="E112" s="6" t="s">
        <v>183</v>
      </c>
      <c r="F112" s="5">
        <f>VLOOKUP(B112,Stadions!B:H,7,FALSE)</f>
        <v>13</v>
      </c>
      <c r="G112" s="5">
        <f>VLOOKUP(B112,Šaušana!B:K,9,FALSE)</f>
        <v>17</v>
      </c>
      <c r="H112" s="5">
        <f>VLOOKUP(B112,Stumšanās!B:H,7,FALSE)</f>
        <v>17</v>
      </c>
      <c r="I112" s="5">
        <f>VLOOKUP(B112,'Bez nūjām'!C:I,7,FALSE)</f>
        <v>15</v>
      </c>
      <c r="J112" s="10">
        <f t="shared" si="4"/>
        <v>62</v>
      </c>
    </row>
    <row r="113" spans="1:10" x14ac:dyDescent="0.3">
      <c r="A113" s="10" t="s">
        <v>109</v>
      </c>
      <c r="B113" s="6">
        <v>62</v>
      </c>
      <c r="C113" s="6" t="s">
        <v>199</v>
      </c>
      <c r="D113" s="6">
        <v>2013</v>
      </c>
      <c r="E113" s="6" t="s">
        <v>118</v>
      </c>
      <c r="F113" s="5">
        <f>VLOOKUP(B113,Stadions!B:H,7,FALSE)</f>
        <v>17</v>
      </c>
      <c r="G113" s="5">
        <f>VLOOKUP(B113,Šaušana!B:K,9,FALSE)</f>
        <v>14.5</v>
      </c>
      <c r="H113" s="5">
        <f>VLOOKUP(B113,Stumšanās!B:H,7,FALSE)</f>
        <v>16</v>
      </c>
      <c r="I113" s="5">
        <f>VLOOKUP(B113,'Bez nūjām'!C:I,7,FALSE)</f>
        <v>17</v>
      </c>
      <c r="J113" s="10">
        <f t="shared" si="4"/>
        <v>64.5</v>
      </c>
    </row>
    <row r="114" spans="1:10" x14ac:dyDescent="0.3">
      <c r="A114" s="10"/>
      <c r="B114" s="6">
        <v>58</v>
      </c>
      <c r="C114" s="6" t="s">
        <v>47</v>
      </c>
      <c r="D114" s="6">
        <v>2013</v>
      </c>
      <c r="E114" s="6" t="s">
        <v>183</v>
      </c>
      <c r="F114" s="5" t="str">
        <f>VLOOKUP(B114,Stadions!B:H,7,FALSE)</f>
        <v>DNS</v>
      </c>
      <c r="G114" s="5" t="str">
        <f>VLOOKUP(B114,Šaušana!B:K,9,FALSE)</f>
        <v>DNS</v>
      </c>
      <c r="H114" s="5" t="str">
        <f>VLOOKUP(B114,Stumšanās!B:H,7,FALSE)</f>
        <v>DNS</v>
      </c>
      <c r="I114" s="5" t="str">
        <f>VLOOKUP(B114,'Bez nūjām'!C:I,7,FALSE)</f>
        <v>DNS</v>
      </c>
      <c r="J114" s="10"/>
    </row>
    <row r="116" spans="1:10" x14ac:dyDescent="0.3">
      <c r="E116" s="9"/>
    </row>
    <row r="117" spans="1:10" ht="23.4" x14ac:dyDescent="0.45">
      <c r="A117" s="25" t="s">
        <v>74</v>
      </c>
      <c r="B117" s="25"/>
      <c r="C117" s="25"/>
      <c r="D117" s="25"/>
      <c r="E117" s="25"/>
      <c r="F117" s="25"/>
      <c r="G117" s="25"/>
      <c r="H117" s="25"/>
      <c r="I117" s="25"/>
      <c r="J117" s="25"/>
    </row>
    <row r="118" spans="1:10" s="1" customFormat="1" x14ac:dyDescent="0.3">
      <c r="A118" s="3" t="s">
        <v>20</v>
      </c>
      <c r="B118" s="4" t="s">
        <v>29</v>
      </c>
      <c r="C118" s="4" t="s">
        <v>30</v>
      </c>
      <c r="D118" s="4" t="s">
        <v>21</v>
      </c>
      <c r="E118" s="4" t="s">
        <v>22</v>
      </c>
      <c r="F118" s="3" t="s">
        <v>62</v>
      </c>
      <c r="G118" s="3" t="s">
        <v>72</v>
      </c>
      <c r="H118" s="3" t="s">
        <v>73</v>
      </c>
      <c r="I118" s="3" t="s">
        <v>27</v>
      </c>
    </row>
    <row r="119" spans="1:10" x14ac:dyDescent="0.3">
      <c r="A119" s="10" t="s">
        <v>88</v>
      </c>
      <c r="B119" s="6">
        <v>114</v>
      </c>
      <c r="C119" s="6" t="s">
        <v>38</v>
      </c>
      <c r="D119" s="6">
        <v>2014</v>
      </c>
      <c r="E119" s="6" t="s">
        <v>183</v>
      </c>
      <c r="F119" s="5">
        <f>VLOOKUP(B119,Stadions!B:H,7,FALSE)</f>
        <v>1</v>
      </c>
      <c r="G119" s="5">
        <f>VLOOKUP(B119,Tāllēkšana!$B:$J,9,FALSE)</f>
        <v>2</v>
      </c>
      <c r="H119" s="5">
        <f>VLOOKUP(B119,Pumpēšanās!C:H,6,FALSE)</f>
        <v>2.5</v>
      </c>
      <c r="I119" s="10">
        <f t="shared" ref="I119:I142" si="5">SUM(F119:H119)</f>
        <v>5.5</v>
      </c>
    </row>
    <row r="120" spans="1:10" x14ac:dyDescent="0.3">
      <c r="A120" s="10" t="s">
        <v>89</v>
      </c>
      <c r="B120" s="6">
        <v>111</v>
      </c>
      <c r="C120" s="6" t="s">
        <v>128</v>
      </c>
      <c r="D120" s="6">
        <v>2014</v>
      </c>
      <c r="E120" s="6" t="s">
        <v>0</v>
      </c>
      <c r="F120" s="5">
        <f>VLOOKUP(B120,Stadions!B:H,7,FALSE)</f>
        <v>3</v>
      </c>
      <c r="G120" s="5">
        <f>VLOOKUP(B120,Tāllēkšana!$B:$J,9,FALSE)</f>
        <v>5</v>
      </c>
      <c r="H120" s="5">
        <f>VLOOKUP(B120,Pumpēšanās!C:H,6,FALSE)</f>
        <v>4.5</v>
      </c>
      <c r="I120" s="10">
        <f t="shared" si="5"/>
        <v>12.5</v>
      </c>
    </row>
    <row r="121" spans="1:10" x14ac:dyDescent="0.3">
      <c r="A121" s="10" t="s">
        <v>90</v>
      </c>
      <c r="B121" s="6">
        <v>116</v>
      </c>
      <c r="C121" s="6" t="s">
        <v>127</v>
      </c>
      <c r="D121" s="6">
        <v>2016</v>
      </c>
      <c r="E121" s="6" t="s">
        <v>1</v>
      </c>
      <c r="F121" s="5">
        <f>VLOOKUP(B121,Stadions!B:H,7,FALSE)</f>
        <v>2</v>
      </c>
      <c r="G121" s="5">
        <f>VLOOKUP(B121,Tāllēkšana!$B:$J,9,FALSE)</f>
        <v>8</v>
      </c>
      <c r="H121" s="5">
        <f>VLOOKUP(B121,Pumpēšanās!C:H,6,FALSE)</f>
        <v>4.5</v>
      </c>
      <c r="I121" s="10">
        <f t="shared" si="5"/>
        <v>14.5</v>
      </c>
    </row>
    <row r="122" spans="1:10" x14ac:dyDescent="0.3">
      <c r="A122" s="10" t="s">
        <v>91</v>
      </c>
      <c r="B122" s="6">
        <v>107</v>
      </c>
      <c r="C122" s="6" t="s">
        <v>159</v>
      </c>
      <c r="D122" s="6">
        <v>2016</v>
      </c>
      <c r="E122" s="6" t="s">
        <v>183</v>
      </c>
      <c r="F122" s="5">
        <f>VLOOKUP(B122,Stadions!B:H,7,FALSE)</f>
        <v>6</v>
      </c>
      <c r="G122" s="5">
        <f>VLOOKUP(B122,Tāllēkšana!$B:$J,9,FALSE)</f>
        <v>3</v>
      </c>
      <c r="H122" s="5">
        <f>VLOOKUP(B122,Pumpēšanās!C:H,6,FALSE)</f>
        <v>6.5</v>
      </c>
      <c r="I122" s="10">
        <f t="shared" si="5"/>
        <v>15.5</v>
      </c>
    </row>
    <row r="123" spans="1:10" x14ac:dyDescent="0.3">
      <c r="A123" s="10" t="s">
        <v>92</v>
      </c>
      <c r="B123" s="6">
        <v>121</v>
      </c>
      <c r="C123" s="6" t="s">
        <v>123</v>
      </c>
      <c r="D123" s="6">
        <v>2014</v>
      </c>
      <c r="E123" s="6" t="s">
        <v>4</v>
      </c>
      <c r="F123" s="5">
        <f>VLOOKUP(B123,Stadions!B:H,7,FALSE)</f>
        <v>5</v>
      </c>
      <c r="G123" s="5">
        <f>VLOOKUP(B123,Tāllēkšana!$B:$J,9,FALSE)</f>
        <v>13</v>
      </c>
      <c r="H123" s="5">
        <f>VLOOKUP(B123,Pumpēšanās!C:H,6,FALSE)</f>
        <v>1</v>
      </c>
      <c r="I123" s="10">
        <f t="shared" si="5"/>
        <v>19</v>
      </c>
    </row>
    <row r="124" spans="1:10" x14ac:dyDescent="0.3">
      <c r="A124" s="10" t="s">
        <v>111</v>
      </c>
      <c r="B124" s="6">
        <v>103</v>
      </c>
      <c r="C124" s="6" t="s">
        <v>130</v>
      </c>
      <c r="D124" s="6">
        <v>2014</v>
      </c>
      <c r="E124" s="6" t="s">
        <v>183</v>
      </c>
      <c r="F124" s="5">
        <f>VLOOKUP(B124,Stadions!B:H,7,FALSE)</f>
        <v>7</v>
      </c>
      <c r="G124" s="5">
        <f>VLOOKUP(B124,Tāllēkšana!$B:$J,9,FALSE)</f>
        <v>4</v>
      </c>
      <c r="H124" s="5">
        <f>VLOOKUP(B124,Pumpēšanās!C:H,6,FALSE)</f>
        <v>11</v>
      </c>
      <c r="I124" s="10">
        <f t="shared" si="5"/>
        <v>22</v>
      </c>
    </row>
    <row r="125" spans="1:10" x14ac:dyDescent="0.3">
      <c r="A125" s="10" t="s">
        <v>111</v>
      </c>
      <c r="B125" s="6">
        <v>112</v>
      </c>
      <c r="C125" s="6" t="s">
        <v>209</v>
      </c>
      <c r="D125" s="6">
        <v>2014</v>
      </c>
      <c r="E125" s="6" t="s">
        <v>3</v>
      </c>
      <c r="F125" s="5">
        <f>VLOOKUP(B125,Stadions!B:H,7,FALSE)</f>
        <v>4</v>
      </c>
      <c r="G125" s="5">
        <f>VLOOKUP(B125,Tāllēkšana!$B:$J,9,FALSE)</f>
        <v>1</v>
      </c>
      <c r="H125" s="5">
        <f>VLOOKUP(B125,Pumpēšanās!C:H,6,FALSE)</f>
        <v>17</v>
      </c>
      <c r="I125" s="10">
        <f t="shared" si="5"/>
        <v>22</v>
      </c>
    </row>
    <row r="126" spans="1:10" x14ac:dyDescent="0.3">
      <c r="A126" s="10" t="s">
        <v>94</v>
      </c>
      <c r="B126" s="6">
        <v>105</v>
      </c>
      <c r="C126" s="6" t="s">
        <v>203</v>
      </c>
      <c r="D126" s="6">
        <v>2015</v>
      </c>
      <c r="E126" s="6" t="s">
        <v>118</v>
      </c>
      <c r="F126" s="5">
        <f>VLOOKUP(B126,Stadions!B:H,7,FALSE)</f>
        <v>15</v>
      </c>
      <c r="G126" s="5">
        <f>VLOOKUP(B126,Tāllēkšana!$B:$J,9,FALSE)</f>
        <v>6</v>
      </c>
      <c r="H126" s="5">
        <f>VLOOKUP(B126,Pumpēšanās!C:H,6,FALSE)</f>
        <v>12</v>
      </c>
      <c r="I126" s="10">
        <f t="shared" si="5"/>
        <v>33</v>
      </c>
    </row>
    <row r="127" spans="1:10" x14ac:dyDescent="0.3">
      <c r="A127" s="10" t="s">
        <v>94</v>
      </c>
      <c r="B127" s="6">
        <v>118</v>
      </c>
      <c r="C127" s="6" t="s">
        <v>181</v>
      </c>
      <c r="D127" s="6">
        <v>2015</v>
      </c>
      <c r="E127" s="6" t="s">
        <v>0</v>
      </c>
      <c r="F127" s="5">
        <f>VLOOKUP(B127,Stadions!B:H,7,FALSE)</f>
        <v>12</v>
      </c>
      <c r="G127" s="5">
        <f>VLOOKUP(B127,Tāllēkšana!$B:$J,9,FALSE)</f>
        <v>7</v>
      </c>
      <c r="H127" s="5">
        <f>VLOOKUP(B127,Pumpēšanās!C:H,6,FALSE)</f>
        <v>14</v>
      </c>
      <c r="I127" s="10">
        <f t="shared" si="5"/>
        <v>33</v>
      </c>
    </row>
    <row r="128" spans="1:10" x14ac:dyDescent="0.3">
      <c r="A128" s="10" t="s">
        <v>96</v>
      </c>
      <c r="B128" s="6">
        <v>110</v>
      </c>
      <c r="C128" s="6" t="s">
        <v>207</v>
      </c>
      <c r="D128" s="6">
        <v>2014</v>
      </c>
      <c r="E128" s="6" t="s">
        <v>4</v>
      </c>
      <c r="F128" s="5">
        <f>VLOOKUP(B128,Stadions!B:H,7,FALSE)</f>
        <v>8</v>
      </c>
      <c r="G128" s="5">
        <f>VLOOKUP(B128,Tāllēkšana!$B:$J,9,FALSE)</f>
        <v>24</v>
      </c>
      <c r="H128" s="5">
        <f>VLOOKUP(B128,Pumpēšanās!C:H,6,FALSE)</f>
        <v>2.5</v>
      </c>
      <c r="I128" s="10">
        <f t="shared" si="5"/>
        <v>34.5</v>
      </c>
    </row>
    <row r="129" spans="1:9" x14ac:dyDescent="0.3">
      <c r="A129" s="10" t="s">
        <v>107</v>
      </c>
      <c r="B129" s="6">
        <v>120</v>
      </c>
      <c r="C129" s="6" t="s">
        <v>206</v>
      </c>
      <c r="D129" s="6">
        <v>2014</v>
      </c>
      <c r="E129" s="6" t="s">
        <v>4</v>
      </c>
      <c r="F129" s="5">
        <f>VLOOKUP(B129,Stadions!B:H,7,FALSE)</f>
        <v>10</v>
      </c>
      <c r="G129" s="5">
        <f>VLOOKUP(B129,Tāllēkšana!$B:$J,9,FALSE)</f>
        <v>12</v>
      </c>
      <c r="H129" s="5">
        <f>VLOOKUP(B129,Pumpēšanās!C:H,6,FALSE)</f>
        <v>15.5</v>
      </c>
      <c r="I129" s="10">
        <f t="shared" si="5"/>
        <v>37.5</v>
      </c>
    </row>
    <row r="130" spans="1:9" x14ac:dyDescent="0.3">
      <c r="A130" s="10" t="s">
        <v>97</v>
      </c>
      <c r="B130" s="6">
        <v>109</v>
      </c>
      <c r="C130" s="6" t="s">
        <v>205</v>
      </c>
      <c r="D130" s="6">
        <v>2015</v>
      </c>
      <c r="E130" s="6" t="s">
        <v>0</v>
      </c>
      <c r="F130" s="5">
        <f>VLOOKUP(B130,Stadions!B:H,7,FALSE)</f>
        <v>19</v>
      </c>
      <c r="G130" s="5">
        <f>VLOOKUP(B130,Tāllēkšana!$B:$J,9,FALSE)</f>
        <v>11</v>
      </c>
      <c r="H130" s="5">
        <f>VLOOKUP(B130,Pumpēšanās!C:H,6,FALSE)</f>
        <v>8</v>
      </c>
      <c r="I130" s="10">
        <f t="shared" si="5"/>
        <v>38</v>
      </c>
    </row>
    <row r="131" spans="1:9" x14ac:dyDescent="0.3">
      <c r="A131" s="10" t="s">
        <v>98</v>
      </c>
      <c r="B131" s="6">
        <v>102</v>
      </c>
      <c r="C131" s="6" t="s">
        <v>201</v>
      </c>
      <c r="D131" s="6">
        <v>2015</v>
      </c>
      <c r="E131" s="6" t="s">
        <v>4</v>
      </c>
      <c r="F131" s="5">
        <f>VLOOKUP(B131,Stadions!B:H,7,FALSE)</f>
        <v>13</v>
      </c>
      <c r="G131" s="5">
        <f>VLOOKUP(B131,Tāllēkšana!$B:$J,9,FALSE)</f>
        <v>9</v>
      </c>
      <c r="H131" s="5">
        <f>VLOOKUP(B131,Pumpēšanās!C:H,6,FALSE)</f>
        <v>20</v>
      </c>
      <c r="I131" s="10">
        <f t="shared" si="5"/>
        <v>42</v>
      </c>
    </row>
    <row r="132" spans="1:9" x14ac:dyDescent="0.3">
      <c r="A132" s="10" t="s">
        <v>99</v>
      </c>
      <c r="B132" s="6">
        <v>108</v>
      </c>
      <c r="C132" s="6" t="s">
        <v>158</v>
      </c>
      <c r="D132" s="6">
        <v>2016</v>
      </c>
      <c r="E132" s="6" t="s">
        <v>183</v>
      </c>
      <c r="F132" s="5">
        <f>VLOOKUP(B132,Stadions!B:H,7,FALSE)</f>
        <v>17</v>
      </c>
      <c r="G132" s="5">
        <f>VLOOKUP(B132,Tāllēkšana!$B:$J,9,FALSE)</f>
        <v>19</v>
      </c>
      <c r="H132" s="5">
        <f>VLOOKUP(B132,Pumpēšanās!C:H,6,FALSE)</f>
        <v>10</v>
      </c>
      <c r="I132" s="10">
        <f t="shared" si="5"/>
        <v>46</v>
      </c>
    </row>
    <row r="133" spans="1:9" x14ac:dyDescent="0.3">
      <c r="A133" s="10" t="s">
        <v>108</v>
      </c>
      <c r="B133" s="6">
        <v>104</v>
      </c>
      <c r="C133" s="6" t="s">
        <v>160</v>
      </c>
      <c r="D133" s="6">
        <v>2015</v>
      </c>
      <c r="E133" s="6" t="s">
        <v>4</v>
      </c>
      <c r="F133" s="5">
        <f>VLOOKUP(B133,Stadions!B:H,7,FALSE)</f>
        <v>9</v>
      </c>
      <c r="G133" s="5">
        <f>VLOOKUP(B133,Tāllēkšana!$B:$J,9,FALSE)</f>
        <v>15</v>
      </c>
      <c r="H133" s="5">
        <f>VLOOKUP(B133,Pumpēšanās!C:H,6,FALSE)</f>
        <v>23</v>
      </c>
      <c r="I133" s="10">
        <f t="shared" si="5"/>
        <v>47</v>
      </c>
    </row>
    <row r="134" spans="1:9" x14ac:dyDescent="0.3">
      <c r="A134" s="10" t="s">
        <v>100</v>
      </c>
      <c r="B134" s="6">
        <v>122</v>
      </c>
      <c r="C134" s="6" t="s">
        <v>124</v>
      </c>
      <c r="D134" s="6">
        <v>2014</v>
      </c>
      <c r="E134" s="6" t="s">
        <v>118</v>
      </c>
      <c r="F134" s="5">
        <f>VLOOKUP(B134,Stadions!B:H,7,FALSE)</f>
        <v>14</v>
      </c>
      <c r="G134" s="5">
        <f>VLOOKUP(B134,Tāllēkšana!$B:$J,9,FALSE)</f>
        <v>14</v>
      </c>
      <c r="H134" s="5">
        <f>VLOOKUP(B134,Pumpēšanās!C:H,6,FALSE)</f>
        <v>20</v>
      </c>
      <c r="I134" s="10">
        <f t="shared" si="5"/>
        <v>48</v>
      </c>
    </row>
    <row r="135" spans="1:9" x14ac:dyDescent="0.3">
      <c r="A135" s="10" t="s">
        <v>109</v>
      </c>
      <c r="B135" s="6">
        <v>113</v>
      </c>
      <c r="C135" s="6" t="s">
        <v>200</v>
      </c>
      <c r="D135" s="6">
        <v>2016</v>
      </c>
      <c r="E135" s="6" t="s">
        <v>0</v>
      </c>
      <c r="F135" s="5">
        <f>VLOOKUP(B135,Stadions!B:H,7,FALSE)</f>
        <v>20</v>
      </c>
      <c r="G135" s="5">
        <f>VLOOKUP(B135,Tāllēkšana!$B:$J,9,FALSE)</f>
        <v>16</v>
      </c>
      <c r="H135" s="5">
        <f>VLOOKUP(B135,Pumpēšanās!C:H,6,FALSE)</f>
        <v>13</v>
      </c>
      <c r="I135" s="10">
        <f t="shared" si="5"/>
        <v>49</v>
      </c>
    </row>
    <row r="136" spans="1:9" x14ac:dyDescent="0.3">
      <c r="A136" s="10" t="s">
        <v>101</v>
      </c>
      <c r="B136" s="6">
        <v>123</v>
      </c>
      <c r="C136" s="6" t="s">
        <v>208</v>
      </c>
      <c r="D136" s="6">
        <v>2017</v>
      </c>
      <c r="E136" s="6" t="s">
        <v>0</v>
      </c>
      <c r="F136" s="5">
        <f>VLOOKUP(B136,Stadions!B:H,7,FALSE)</f>
        <v>21</v>
      </c>
      <c r="G136" s="5">
        <f>VLOOKUP(B136,Tāllēkšana!$B:$J,9,FALSE)</f>
        <v>20</v>
      </c>
      <c r="H136" s="5">
        <f>VLOOKUP(B136,Pumpēšanās!C:H,6,FALSE)</f>
        <v>9</v>
      </c>
      <c r="I136" s="10">
        <f t="shared" si="5"/>
        <v>50</v>
      </c>
    </row>
    <row r="137" spans="1:9" x14ac:dyDescent="0.3">
      <c r="A137" s="10" t="s">
        <v>102</v>
      </c>
      <c r="B137" s="6">
        <v>106</v>
      </c>
      <c r="C137" s="6" t="s">
        <v>161</v>
      </c>
      <c r="D137" s="6">
        <v>2017</v>
      </c>
      <c r="E137" s="6" t="s">
        <v>183</v>
      </c>
      <c r="F137" s="5">
        <f>VLOOKUP(B137,Stadions!B:H,7,FALSE)</f>
        <v>23</v>
      </c>
      <c r="G137" s="5">
        <f>VLOOKUP(B137,Tāllēkšana!$B:$J,9,FALSE)</f>
        <v>22</v>
      </c>
      <c r="H137" s="5">
        <f>VLOOKUP(B137,Pumpēšanās!C:H,6,FALSE)</f>
        <v>6.5</v>
      </c>
      <c r="I137" s="10">
        <f t="shared" si="5"/>
        <v>51.5</v>
      </c>
    </row>
    <row r="138" spans="1:9" x14ac:dyDescent="0.3">
      <c r="A138" s="10" t="s">
        <v>103</v>
      </c>
      <c r="B138" s="6">
        <v>101</v>
      </c>
      <c r="C138" s="6" t="s">
        <v>40</v>
      </c>
      <c r="D138" s="6">
        <v>2015</v>
      </c>
      <c r="E138" s="6" t="s">
        <v>0</v>
      </c>
      <c r="F138" s="5">
        <f>VLOOKUP(B138,Stadions!B:H,7,FALSE)</f>
        <v>18</v>
      </c>
      <c r="G138" s="5">
        <f>VLOOKUP(B138,Tāllēkšana!$B:$J,9,FALSE)</f>
        <v>10</v>
      </c>
      <c r="H138" s="5">
        <f>VLOOKUP(B138,Pumpēšanās!C:H,6,FALSE)</f>
        <v>24</v>
      </c>
      <c r="I138" s="10">
        <f t="shared" si="5"/>
        <v>52</v>
      </c>
    </row>
    <row r="139" spans="1:9" x14ac:dyDescent="0.3">
      <c r="A139" s="10" t="s">
        <v>103</v>
      </c>
      <c r="B139" s="6">
        <v>124</v>
      </c>
      <c r="C139" s="6" t="s">
        <v>131</v>
      </c>
      <c r="D139" s="6">
        <v>2014</v>
      </c>
      <c r="E139" s="6" t="s">
        <v>118</v>
      </c>
      <c r="F139" s="5">
        <f>VLOOKUP(B139,Stadions!B:H,7,FALSE)</f>
        <v>11</v>
      </c>
      <c r="G139" s="5">
        <f>VLOOKUP(B139,Tāllēkšana!$B:$J,9,FALSE)</f>
        <v>21</v>
      </c>
      <c r="H139" s="5">
        <f>VLOOKUP(B139,Pumpēšanās!C:H,6,FALSE)</f>
        <v>20</v>
      </c>
      <c r="I139" s="10">
        <f t="shared" si="5"/>
        <v>52</v>
      </c>
    </row>
    <row r="140" spans="1:9" x14ac:dyDescent="0.3">
      <c r="A140" s="10" t="s">
        <v>104</v>
      </c>
      <c r="B140" s="6">
        <v>119</v>
      </c>
      <c r="C140" s="6" t="s">
        <v>157</v>
      </c>
      <c r="D140" s="6">
        <v>2014</v>
      </c>
      <c r="E140" s="6" t="s">
        <v>183</v>
      </c>
      <c r="F140" s="5">
        <f>VLOOKUP(B140,Stadions!B:H,7,FALSE)</f>
        <v>16</v>
      </c>
      <c r="G140" s="5">
        <f>VLOOKUP(B140,Tāllēkšana!$B:$J,9,FALSE)</f>
        <v>23</v>
      </c>
      <c r="H140" s="5">
        <f>VLOOKUP(B140,Pumpēšanās!C:H,6,FALSE)</f>
        <v>15.5</v>
      </c>
      <c r="I140" s="10">
        <f t="shared" si="5"/>
        <v>54.5</v>
      </c>
    </row>
    <row r="141" spans="1:9" x14ac:dyDescent="0.3">
      <c r="A141" s="10" t="s">
        <v>105</v>
      </c>
      <c r="B141" s="6">
        <v>125</v>
      </c>
      <c r="C141" s="6" t="s">
        <v>210</v>
      </c>
      <c r="D141" s="6">
        <v>2015</v>
      </c>
      <c r="E141" s="6" t="s">
        <v>118</v>
      </c>
      <c r="F141" s="5">
        <f>VLOOKUP(B141,Stadions!B:H,7,FALSE)</f>
        <v>24</v>
      </c>
      <c r="G141" s="5">
        <f>VLOOKUP(B141,Tāllēkšana!$B:$J,9,FALSE)</f>
        <v>18</v>
      </c>
      <c r="H141" s="5">
        <f>VLOOKUP(B141,Pumpēšanās!C:H,6,FALSE)</f>
        <v>18</v>
      </c>
      <c r="I141" s="10">
        <f t="shared" si="5"/>
        <v>60</v>
      </c>
    </row>
    <row r="142" spans="1:9" x14ac:dyDescent="0.3">
      <c r="A142" s="10" t="s">
        <v>106</v>
      </c>
      <c r="B142" s="6">
        <v>117</v>
      </c>
      <c r="C142" s="6" t="s">
        <v>204</v>
      </c>
      <c r="D142" s="6">
        <v>2014</v>
      </c>
      <c r="E142" s="6" t="s">
        <v>118</v>
      </c>
      <c r="F142" s="5">
        <f>VLOOKUP(B142,Stadions!B:H,7,FALSE)</f>
        <v>22</v>
      </c>
      <c r="G142" s="5">
        <f>VLOOKUP(B142,Tāllēkšana!$B:$J,9,FALSE)</f>
        <v>17</v>
      </c>
      <c r="H142" s="5">
        <f>VLOOKUP(B142,Pumpēšanās!C:H,6,FALSE)</f>
        <v>22</v>
      </c>
      <c r="I142" s="10">
        <f t="shared" si="5"/>
        <v>61</v>
      </c>
    </row>
    <row r="143" spans="1:9" x14ac:dyDescent="0.3">
      <c r="A143" s="10"/>
      <c r="B143" s="6">
        <v>115</v>
      </c>
      <c r="C143" s="6" t="s">
        <v>202</v>
      </c>
      <c r="D143" s="6">
        <v>2016</v>
      </c>
      <c r="E143" s="6" t="s">
        <v>183</v>
      </c>
      <c r="F143" s="5" t="str">
        <f>VLOOKUP(B143,Stadions!B:H,7,FALSE)</f>
        <v>DNS</v>
      </c>
      <c r="G143" s="5" t="str">
        <f>VLOOKUP(B143,Tāllēkšana!$B:$J,9,FALSE)</f>
        <v>DNS</v>
      </c>
      <c r="H143" s="5" t="str">
        <f>VLOOKUP(B143,Pumpēšanās!C:H,6,FALSE)</f>
        <v>DNS</v>
      </c>
      <c r="I143" s="10"/>
    </row>
    <row r="146" spans="1:10" ht="23.4" x14ac:dyDescent="0.45">
      <c r="A146" s="25" t="s">
        <v>75</v>
      </c>
      <c r="B146" s="25"/>
      <c r="C146" s="25"/>
      <c r="D146" s="25"/>
      <c r="E146" s="25"/>
      <c r="F146" s="25"/>
      <c r="G146" s="25"/>
      <c r="H146" s="25"/>
      <c r="I146" s="25"/>
      <c r="J146" s="25"/>
    </row>
    <row r="147" spans="1:10" s="1" customFormat="1" x14ac:dyDescent="0.3">
      <c r="A147" s="4" t="s">
        <v>20</v>
      </c>
      <c r="B147" s="4" t="s">
        <v>29</v>
      </c>
      <c r="C147" s="4" t="s">
        <v>30</v>
      </c>
      <c r="D147" s="4" t="s">
        <v>21</v>
      </c>
      <c r="E147" s="4" t="s">
        <v>22</v>
      </c>
      <c r="F147" s="3" t="s">
        <v>62</v>
      </c>
      <c r="G147" s="3" t="s">
        <v>72</v>
      </c>
      <c r="H147" s="3" t="s">
        <v>73</v>
      </c>
      <c r="I147" s="3" t="s">
        <v>27</v>
      </c>
    </row>
    <row r="148" spans="1:10" x14ac:dyDescent="0.3">
      <c r="A148" s="10" t="s">
        <v>88</v>
      </c>
      <c r="B148" s="6">
        <v>133</v>
      </c>
      <c r="C148" s="6" t="s">
        <v>137</v>
      </c>
      <c r="D148" s="6">
        <v>2014</v>
      </c>
      <c r="E148" s="6" t="s">
        <v>4</v>
      </c>
      <c r="F148" s="5">
        <f>VLOOKUP(B148,Stadions!B:H,7,FALSE)</f>
        <v>1</v>
      </c>
      <c r="G148" s="5">
        <f>VLOOKUP(B148,Tāllēkšana!$B:$J,9,FALSE)</f>
        <v>1</v>
      </c>
      <c r="H148" s="5">
        <f>VLOOKUP(B148,Pumpēšanās!C:H,6,FALSE)</f>
        <v>1.5</v>
      </c>
      <c r="I148" s="10">
        <f t="shared" ref="I148:I161" si="6">SUM(F148:H148)</f>
        <v>3.5</v>
      </c>
    </row>
    <row r="149" spans="1:10" x14ac:dyDescent="0.3">
      <c r="A149" s="10" t="s">
        <v>89</v>
      </c>
      <c r="B149" s="6">
        <v>126</v>
      </c>
      <c r="C149" s="6" t="s">
        <v>165</v>
      </c>
      <c r="D149" s="6">
        <v>2014</v>
      </c>
      <c r="E149" s="6" t="s">
        <v>118</v>
      </c>
      <c r="F149" s="5">
        <f>VLOOKUP(B149,Stadions!B:H,7,FALSE)</f>
        <v>2</v>
      </c>
      <c r="G149" s="5">
        <f>VLOOKUP(B149,Tāllēkšana!$B:$J,9,FALSE)</f>
        <v>2</v>
      </c>
      <c r="H149" s="5">
        <f>VLOOKUP(B149,Pumpēšanās!C:H,6,FALSE)</f>
        <v>4</v>
      </c>
      <c r="I149" s="10">
        <f t="shared" si="6"/>
        <v>8</v>
      </c>
    </row>
    <row r="150" spans="1:10" x14ac:dyDescent="0.3">
      <c r="A150" s="10" t="s">
        <v>90</v>
      </c>
      <c r="B150" s="6">
        <v>137</v>
      </c>
      <c r="C150" s="6" t="s">
        <v>163</v>
      </c>
      <c r="D150" s="6">
        <v>2014</v>
      </c>
      <c r="E150" s="6" t="s">
        <v>4</v>
      </c>
      <c r="F150" s="5">
        <f>VLOOKUP(B150,Stadions!B:H,7,FALSE)</f>
        <v>3</v>
      </c>
      <c r="G150" s="5">
        <f>VLOOKUP(B150,Tāllēkšana!$B:$J,9,FALSE)</f>
        <v>4</v>
      </c>
      <c r="H150" s="5">
        <f>VLOOKUP(B150,Pumpēšanās!C:H,6,FALSE)</f>
        <v>3</v>
      </c>
      <c r="I150" s="10">
        <f t="shared" si="6"/>
        <v>10</v>
      </c>
    </row>
    <row r="151" spans="1:10" x14ac:dyDescent="0.3">
      <c r="A151" s="10" t="s">
        <v>91</v>
      </c>
      <c r="B151" s="6">
        <v>134</v>
      </c>
      <c r="C151" s="6" t="s">
        <v>216</v>
      </c>
      <c r="D151" s="6">
        <v>2015</v>
      </c>
      <c r="E151" s="6" t="s">
        <v>0</v>
      </c>
      <c r="F151" s="5">
        <f>VLOOKUP(B151,Stadions!B:H,7,FALSE)</f>
        <v>7</v>
      </c>
      <c r="G151" s="5">
        <f>VLOOKUP(B151,Tāllēkšana!$B:$J,9,FALSE)</f>
        <v>3</v>
      </c>
      <c r="H151" s="5">
        <f>VLOOKUP(B151,Pumpēšanās!C:H,6,FALSE)</f>
        <v>5</v>
      </c>
      <c r="I151" s="10">
        <f t="shared" si="6"/>
        <v>15</v>
      </c>
    </row>
    <row r="152" spans="1:10" x14ac:dyDescent="0.3">
      <c r="A152" s="10" t="s">
        <v>92</v>
      </c>
      <c r="B152" s="6">
        <v>139</v>
      </c>
      <c r="C152" s="6" t="s">
        <v>219</v>
      </c>
      <c r="D152" s="6">
        <v>2016</v>
      </c>
      <c r="E152" s="6" t="s">
        <v>4</v>
      </c>
      <c r="F152" s="5">
        <f>VLOOKUP(B152,Stadions!B:H,7,FALSE)</f>
        <v>5</v>
      </c>
      <c r="G152" s="5">
        <f>VLOOKUP(B152,Tāllēkšana!$B:$J,9,FALSE)</f>
        <v>5</v>
      </c>
      <c r="H152" s="5">
        <f>VLOOKUP(B152,Pumpēšanās!C:H,6,FALSE)</f>
        <v>8</v>
      </c>
      <c r="I152" s="10">
        <f t="shared" si="6"/>
        <v>18</v>
      </c>
    </row>
    <row r="153" spans="1:10" x14ac:dyDescent="0.3">
      <c r="A153" s="10" t="s">
        <v>111</v>
      </c>
      <c r="B153" s="6">
        <v>129</v>
      </c>
      <c r="C153" s="6" t="s">
        <v>213</v>
      </c>
      <c r="D153" s="6">
        <v>2015</v>
      </c>
      <c r="E153" s="6" t="s">
        <v>4</v>
      </c>
      <c r="F153" s="5">
        <f>VLOOKUP(B153,Stadions!B:H,7,FALSE)</f>
        <v>4</v>
      </c>
      <c r="G153" s="5">
        <f>VLOOKUP(B153,Tāllēkšana!$B:$J,9,FALSE)</f>
        <v>7</v>
      </c>
      <c r="H153" s="5">
        <f>VLOOKUP(B153,Pumpēšanās!C:H,6,FALSE)</f>
        <v>8</v>
      </c>
      <c r="I153" s="10">
        <f t="shared" si="6"/>
        <v>19</v>
      </c>
    </row>
    <row r="154" spans="1:10" x14ac:dyDescent="0.3">
      <c r="A154" s="10" t="s">
        <v>93</v>
      </c>
      <c r="B154" s="6">
        <v>136</v>
      </c>
      <c r="C154" s="6" t="s">
        <v>218</v>
      </c>
      <c r="D154" s="6">
        <v>2017</v>
      </c>
      <c r="E154" s="6" t="s">
        <v>183</v>
      </c>
      <c r="F154" s="5">
        <f>VLOOKUP(B154,Stadions!B:H,7,FALSE)</f>
        <v>6</v>
      </c>
      <c r="G154" s="5">
        <f>VLOOKUP(B154,Tāllēkšana!$B:$J,9,FALSE)</f>
        <v>15</v>
      </c>
      <c r="H154" s="5">
        <f>VLOOKUP(B154,Pumpēšanās!C:H,6,FALSE)</f>
        <v>1.5</v>
      </c>
      <c r="I154" s="10">
        <f t="shared" si="6"/>
        <v>22.5</v>
      </c>
    </row>
    <row r="155" spans="1:10" x14ac:dyDescent="0.3">
      <c r="A155" s="10" t="s">
        <v>94</v>
      </c>
      <c r="B155" s="6">
        <v>140</v>
      </c>
      <c r="C155" s="6" t="s">
        <v>242</v>
      </c>
      <c r="D155" s="6">
        <v>2014</v>
      </c>
      <c r="E155" s="6" t="s">
        <v>243</v>
      </c>
      <c r="F155" s="5">
        <f>VLOOKUP(B155,Stadions!B:H,7,FALSE)</f>
        <v>8</v>
      </c>
      <c r="G155" s="5">
        <f>VLOOKUP(B155,Tāllēkšana!$B:$J,9,FALSE)</f>
        <v>6</v>
      </c>
      <c r="H155" s="5">
        <f>VLOOKUP(B155,Pumpēšanās!C:H,6,FALSE)</f>
        <v>13</v>
      </c>
      <c r="I155" s="10">
        <f t="shared" si="6"/>
        <v>27</v>
      </c>
    </row>
    <row r="156" spans="1:10" x14ac:dyDescent="0.3">
      <c r="A156" s="10" t="s">
        <v>95</v>
      </c>
      <c r="B156" s="6">
        <v>128</v>
      </c>
      <c r="C156" s="6" t="s">
        <v>212</v>
      </c>
      <c r="D156" s="6">
        <v>2015</v>
      </c>
      <c r="E156" s="6" t="s">
        <v>118</v>
      </c>
      <c r="F156" s="5">
        <f>VLOOKUP(B156,Stadions!B:H,7,FALSE)</f>
        <v>10</v>
      </c>
      <c r="G156" s="5">
        <f>VLOOKUP(B156,Tāllēkšana!$B:$J,9,FALSE)</f>
        <v>9</v>
      </c>
      <c r="H156" s="5">
        <f>VLOOKUP(B156,Pumpēšanās!C:H,6,FALSE)</f>
        <v>11.5</v>
      </c>
      <c r="I156" s="10">
        <f t="shared" si="6"/>
        <v>30.5</v>
      </c>
    </row>
    <row r="157" spans="1:10" x14ac:dyDescent="0.3">
      <c r="A157" s="10" t="s">
        <v>96</v>
      </c>
      <c r="B157" s="6">
        <v>127</v>
      </c>
      <c r="C157" s="6" t="s">
        <v>211</v>
      </c>
      <c r="D157" s="6">
        <v>2015</v>
      </c>
      <c r="E157" s="6" t="s">
        <v>4</v>
      </c>
      <c r="F157" s="5">
        <f>VLOOKUP(B157,Stadions!B:H,7,FALSE)</f>
        <v>12</v>
      </c>
      <c r="G157" s="5">
        <f>VLOOKUP(B157,Tāllēkšana!$B:$J,9,FALSE)</f>
        <v>11</v>
      </c>
      <c r="H157" s="5">
        <f>VLOOKUP(B157,Pumpēšanās!C:H,6,FALSE)</f>
        <v>8</v>
      </c>
      <c r="I157" s="10">
        <f t="shared" si="6"/>
        <v>31</v>
      </c>
    </row>
    <row r="158" spans="1:10" x14ac:dyDescent="0.3">
      <c r="A158" s="10" t="s">
        <v>107</v>
      </c>
      <c r="B158" s="6">
        <v>141</v>
      </c>
      <c r="C158" s="6" t="s">
        <v>244</v>
      </c>
      <c r="D158" s="6">
        <v>2014</v>
      </c>
      <c r="E158" s="6" t="s">
        <v>243</v>
      </c>
      <c r="F158" s="5">
        <f>VLOOKUP(B158,Stadions!B:H,7,FALSE)</f>
        <v>9</v>
      </c>
      <c r="G158" s="5">
        <f>VLOOKUP(B158,Tāllēkšana!$B:$J,9,FALSE)</f>
        <v>8</v>
      </c>
      <c r="H158" s="5">
        <f>VLOOKUP(B158,Pumpēšanās!C:H,6,FALSE)</f>
        <v>15</v>
      </c>
      <c r="I158" s="10">
        <f t="shared" si="6"/>
        <v>32</v>
      </c>
    </row>
    <row r="159" spans="1:10" x14ac:dyDescent="0.3">
      <c r="A159" s="10" t="s">
        <v>97</v>
      </c>
      <c r="B159" s="6">
        <v>138</v>
      </c>
      <c r="C159" s="6" t="s">
        <v>167</v>
      </c>
      <c r="D159" s="6">
        <v>2014</v>
      </c>
      <c r="E159" s="6" t="s">
        <v>1</v>
      </c>
      <c r="F159" s="5">
        <f>VLOOKUP(B159,Stadions!B:H,7,FALSE)</f>
        <v>11</v>
      </c>
      <c r="G159" s="5">
        <f>VLOOKUP(B159,Tāllēkšana!$B:$J,9,FALSE)</f>
        <v>10</v>
      </c>
      <c r="H159" s="5">
        <f>VLOOKUP(B159,Pumpēšanās!C:H,6,FALSE)</f>
        <v>11.5</v>
      </c>
      <c r="I159" s="10">
        <f t="shared" si="6"/>
        <v>32.5</v>
      </c>
    </row>
    <row r="160" spans="1:10" x14ac:dyDescent="0.3">
      <c r="A160" s="10" t="s">
        <v>98</v>
      </c>
      <c r="B160" s="6">
        <v>130</v>
      </c>
      <c r="C160" s="6" t="s">
        <v>214</v>
      </c>
      <c r="D160" s="6">
        <v>2015</v>
      </c>
      <c r="E160" s="6" t="s">
        <v>4</v>
      </c>
      <c r="F160" s="5">
        <f>VLOOKUP(B160,Stadions!B:H,7,FALSE)</f>
        <v>14</v>
      </c>
      <c r="G160" s="5">
        <f>VLOOKUP(B160,Tāllēkšana!$B:$J,9,FALSE)</f>
        <v>13</v>
      </c>
      <c r="H160" s="5">
        <f>VLOOKUP(B160,Pumpēšanās!C:H,6,FALSE)</f>
        <v>6</v>
      </c>
      <c r="I160" s="10">
        <f t="shared" si="6"/>
        <v>33</v>
      </c>
    </row>
    <row r="161" spans="1:9" x14ac:dyDescent="0.3">
      <c r="A161" s="10" t="s">
        <v>99</v>
      </c>
      <c r="B161" s="6">
        <v>135</v>
      </c>
      <c r="C161" s="6" t="s">
        <v>217</v>
      </c>
      <c r="D161" s="6">
        <v>2015</v>
      </c>
      <c r="E161" s="6" t="s">
        <v>1</v>
      </c>
      <c r="F161" s="5">
        <f>VLOOKUP(B161,Stadions!B:H,7,FALSE)</f>
        <v>13</v>
      </c>
      <c r="G161" s="5">
        <f>VLOOKUP(B161,Tāllēkšana!$B:$J,9,FALSE)</f>
        <v>12</v>
      </c>
      <c r="H161" s="5">
        <f>VLOOKUP(B161,Pumpēšanās!C:H,6,FALSE)</f>
        <v>14</v>
      </c>
      <c r="I161" s="10">
        <f t="shared" si="6"/>
        <v>39</v>
      </c>
    </row>
    <row r="162" spans="1:9" x14ac:dyDescent="0.3">
      <c r="A162" s="10"/>
      <c r="B162" s="6">
        <v>131</v>
      </c>
      <c r="C162" s="6" t="s">
        <v>162</v>
      </c>
      <c r="D162" s="6">
        <v>2016</v>
      </c>
      <c r="E162" s="6" t="s">
        <v>183</v>
      </c>
      <c r="F162" s="5" t="str">
        <f>VLOOKUP(B162,Stadions!B:H,7,FALSE)</f>
        <v>DNF</v>
      </c>
      <c r="G162" s="5">
        <f>VLOOKUP(B162,Tāllēkšana!$B:$J,9,FALSE)</f>
        <v>14</v>
      </c>
      <c r="H162" s="5">
        <f>VLOOKUP(B162,Pumpēšanās!C:H,6,FALSE)</f>
        <v>10</v>
      </c>
      <c r="I162" s="10"/>
    </row>
    <row r="163" spans="1:9" x14ac:dyDescent="0.3">
      <c r="A163" s="10"/>
      <c r="B163" s="6">
        <v>132</v>
      </c>
      <c r="C163" s="6" t="s">
        <v>215</v>
      </c>
      <c r="D163" s="6">
        <v>2016</v>
      </c>
      <c r="E163" s="6" t="s">
        <v>118</v>
      </c>
      <c r="F163" s="5" t="str">
        <f>VLOOKUP(B163,Stadions!B:H,7,FALSE)</f>
        <v>DNS</v>
      </c>
      <c r="G163" s="5" t="str">
        <f>VLOOKUP(B163,Tāllēkšana!$B:$J,9,FALSE)</f>
        <v>DNS</v>
      </c>
      <c r="H163" s="5" t="str">
        <f>VLOOKUP(B163,Pumpēšanās!C:H,6,FALSE)</f>
        <v>DNS</v>
      </c>
      <c r="I163" s="10"/>
    </row>
  </sheetData>
  <sortState ref="B39:J46">
    <sortCondition ref="J39:J46"/>
  </sortState>
  <mergeCells count="15">
    <mergeCell ref="A117:J117"/>
    <mergeCell ref="A146:J146"/>
    <mergeCell ref="A23:J23"/>
    <mergeCell ref="A37:J37"/>
    <mergeCell ref="A49:J49"/>
    <mergeCell ref="A63:J63"/>
    <mergeCell ref="A74:J74"/>
    <mergeCell ref="A28:J28"/>
    <mergeCell ref="A1:J1"/>
    <mergeCell ref="A2:J2"/>
    <mergeCell ref="A3:J3"/>
    <mergeCell ref="A16:J16"/>
    <mergeCell ref="A95:J95"/>
    <mergeCell ref="A5:J5"/>
    <mergeCell ref="A11:J1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1" fitToHeight="10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14"/>
  <sheetViews>
    <sheetView topLeftCell="A86" workbookViewId="0">
      <selection activeCell="J46" sqref="J46"/>
    </sheetView>
  </sheetViews>
  <sheetFormatPr defaultRowHeight="14.4" x14ac:dyDescent="0.3"/>
  <cols>
    <col min="1" max="1" width="5.33203125" style="9" bestFit="1" customWidth="1"/>
    <col min="2" max="2" width="3.5546875" style="20" bestFit="1" customWidth="1"/>
    <col min="3" max="3" width="22.6640625" bestFit="1" customWidth="1"/>
    <col min="4" max="4" width="5.109375" bestFit="1" customWidth="1"/>
    <col min="5" max="5" width="23.33203125" bestFit="1" customWidth="1"/>
    <col min="6" max="6" width="6.6640625" style="2" bestFit="1" customWidth="1"/>
    <col min="7" max="8" width="7.109375" style="2" bestFit="1" customWidth="1"/>
    <col min="9" max="9" width="6.5546875" style="2" bestFit="1" customWidth="1"/>
    <col min="10" max="11" width="6.44140625" style="2" bestFit="1" customWidth="1"/>
  </cols>
  <sheetData>
    <row r="1" spans="1:11" ht="28.8" x14ac:dyDescent="0.55000000000000004">
      <c r="A1" s="24" t="s">
        <v>31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8.8" x14ac:dyDescent="0.55000000000000004">
      <c r="A2" s="24" t="s">
        <v>220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23.4" x14ac:dyDescent="0.45">
      <c r="A3" s="25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5" spans="1:11" ht="23.4" hidden="1" x14ac:dyDescent="0.45">
      <c r="A5" s="25" t="s">
        <v>169</v>
      </c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1" s="1" customFormat="1" hidden="1" x14ac:dyDescent="0.3">
      <c r="A6" s="3" t="s">
        <v>20</v>
      </c>
      <c r="B6" s="3" t="s">
        <v>29</v>
      </c>
      <c r="C6" s="4" t="s">
        <v>30</v>
      </c>
      <c r="D6" s="4" t="s">
        <v>21</v>
      </c>
      <c r="E6" s="4" t="s">
        <v>22</v>
      </c>
      <c r="F6" s="3" t="s">
        <v>23</v>
      </c>
      <c r="G6" s="3" t="s">
        <v>24</v>
      </c>
      <c r="H6" s="3" t="s">
        <v>25</v>
      </c>
      <c r="I6" s="3" t="s">
        <v>26</v>
      </c>
      <c r="J6" s="3" t="s">
        <v>27</v>
      </c>
      <c r="K6" s="3" t="s">
        <v>28</v>
      </c>
    </row>
    <row r="7" spans="1:11" hidden="1" x14ac:dyDescent="0.3">
      <c r="A7" s="10" t="s">
        <v>88</v>
      </c>
      <c r="B7" s="19"/>
      <c r="C7" s="6"/>
      <c r="D7" s="6"/>
      <c r="E7" s="6"/>
      <c r="F7" s="5">
        <v>10</v>
      </c>
      <c r="G7" s="5">
        <v>36</v>
      </c>
      <c r="H7" s="5">
        <v>46</v>
      </c>
      <c r="I7" s="5">
        <v>56</v>
      </c>
      <c r="J7" s="10">
        <f>G7+H7+I7</f>
        <v>138</v>
      </c>
      <c r="K7" s="5">
        <v>1</v>
      </c>
    </row>
    <row r="8" spans="1:11" hidden="1" x14ac:dyDescent="0.3">
      <c r="A8" s="10" t="s">
        <v>89</v>
      </c>
      <c r="B8" s="19"/>
      <c r="C8" s="6"/>
      <c r="D8" s="6"/>
      <c r="E8" s="6"/>
      <c r="F8" s="5">
        <v>11</v>
      </c>
      <c r="G8" s="5"/>
      <c r="H8" s="5"/>
      <c r="I8" s="5"/>
      <c r="J8" s="10">
        <f>G8+H8+I8</f>
        <v>0</v>
      </c>
      <c r="K8" s="5" t="s">
        <v>182</v>
      </c>
    </row>
    <row r="9" spans="1:11" hidden="1" x14ac:dyDescent="0.3"/>
    <row r="10" spans="1:11" hidden="1" x14ac:dyDescent="0.3"/>
    <row r="11" spans="1:11" ht="23.4" x14ac:dyDescent="0.45">
      <c r="A11" s="25" t="s">
        <v>170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11" s="1" customFormat="1" x14ac:dyDescent="0.3">
      <c r="A12" s="3" t="s">
        <v>20</v>
      </c>
      <c r="B12" s="3" t="s">
        <v>29</v>
      </c>
      <c r="C12" s="3" t="s">
        <v>30</v>
      </c>
      <c r="D12" s="4" t="s">
        <v>21</v>
      </c>
      <c r="E12" s="4" t="s">
        <v>22</v>
      </c>
      <c r="F12" s="3" t="s">
        <v>23</v>
      </c>
      <c r="G12" s="3" t="s">
        <v>24</v>
      </c>
      <c r="H12" s="3" t="s">
        <v>25</v>
      </c>
      <c r="I12" s="3" t="s">
        <v>26</v>
      </c>
      <c r="J12" s="3" t="s">
        <v>27</v>
      </c>
      <c r="K12" s="3" t="s">
        <v>28</v>
      </c>
    </row>
    <row r="13" spans="1:11" x14ac:dyDescent="0.3">
      <c r="A13" s="10" t="s">
        <v>88</v>
      </c>
      <c r="B13" s="19">
        <v>19</v>
      </c>
      <c r="C13" s="6" t="s">
        <v>188</v>
      </c>
      <c r="D13" s="6">
        <v>2005</v>
      </c>
      <c r="E13" s="6" t="s">
        <v>189</v>
      </c>
      <c r="F13" s="5">
        <v>12</v>
      </c>
      <c r="G13" s="5">
        <v>45</v>
      </c>
      <c r="H13" s="5">
        <v>44</v>
      </c>
      <c r="I13" s="5">
        <v>63</v>
      </c>
      <c r="J13" s="10">
        <f>G13+H13+I13</f>
        <v>152</v>
      </c>
      <c r="K13" s="5">
        <v>1</v>
      </c>
    </row>
    <row r="16" spans="1:11" ht="23.4" x14ac:dyDescent="0.45">
      <c r="A16" s="25" t="s">
        <v>171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1" s="1" customFormat="1" x14ac:dyDescent="0.3">
      <c r="A17" s="3" t="s">
        <v>20</v>
      </c>
      <c r="B17" s="3" t="s">
        <v>29</v>
      </c>
      <c r="C17" s="4" t="s">
        <v>30</v>
      </c>
      <c r="D17" s="4" t="s">
        <v>21</v>
      </c>
      <c r="E17" s="4" t="s">
        <v>22</v>
      </c>
      <c r="F17" s="3" t="s">
        <v>23</v>
      </c>
      <c r="G17" s="3" t="s">
        <v>24</v>
      </c>
      <c r="H17" s="3" t="s">
        <v>25</v>
      </c>
      <c r="I17" s="3" t="s">
        <v>26</v>
      </c>
      <c r="J17" s="3" t="s">
        <v>27</v>
      </c>
      <c r="K17" s="3" t="s">
        <v>28</v>
      </c>
    </row>
    <row r="18" spans="1:11" x14ac:dyDescent="0.3">
      <c r="A18" s="10" t="s">
        <v>88</v>
      </c>
      <c r="B18" s="19">
        <v>1</v>
      </c>
      <c r="C18" s="6" t="s">
        <v>2</v>
      </c>
      <c r="D18" s="6">
        <v>2006</v>
      </c>
      <c r="E18" s="6" t="s">
        <v>183</v>
      </c>
      <c r="F18" s="5">
        <v>18</v>
      </c>
      <c r="G18" s="5">
        <v>44</v>
      </c>
      <c r="H18" s="5">
        <v>46</v>
      </c>
      <c r="I18" s="5">
        <v>54</v>
      </c>
      <c r="J18" s="10">
        <f t="shared" ref="J18:J20" si="0">G18+H18+I18</f>
        <v>144</v>
      </c>
      <c r="K18" s="5">
        <v>1</v>
      </c>
    </row>
    <row r="19" spans="1:11" x14ac:dyDescent="0.3">
      <c r="A19" s="10" t="s">
        <v>89</v>
      </c>
      <c r="B19" s="19">
        <v>2</v>
      </c>
      <c r="C19" s="6" t="s">
        <v>184</v>
      </c>
      <c r="D19" s="6">
        <v>2007</v>
      </c>
      <c r="E19" s="6" t="s">
        <v>3</v>
      </c>
      <c r="F19" s="5">
        <v>17</v>
      </c>
      <c r="G19" s="5">
        <v>41</v>
      </c>
      <c r="H19" s="5">
        <v>39</v>
      </c>
      <c r="I19" s="5">
        <v>63</v>
      </c>
      <c r="J19" s="10">
        <f t="shared" si="0"/>
        <v>143</v>
      </c>
      <c r="K19" s="5">
        <v>2</v>
      </c>
    </row>
    <row r="20" spans="1:11" x14ac:dyDescent="0.3">
      <c r="A20" s="10" t="s">
        <v>90</v>
      </c>
      <c r="B20" s="19">
        <v>3</v>
      </c>
      <c r="C20" s="6" t="s">
        <v>146</v>
      </c>
      <c r="D20" s="6">
        <v>2007</v>
      </c>
      <c r="E20" s="6" t="s">
        <v>183</v>
      </c>
      <c r="F20" s="5">
        <v>19</v>
      </c>
      <c r="G20" s="5">
        <v>42</v>
      </c>
      <c r="H20" s="5">
        <v>43</v>
      </c>
      <c r="I20" s="5">
        <v>56</v>
      </c>
      <c r="J20" s="10">
        <f t="shared" si="0"/>
        <v>141</v>
      </c>
      <c r="K20" s="5">
        <v>3</v>
      </c>
    </row>
    <row r="23" spans="1:11" ht="23.4" x14ac:dyDescent="0.45">
      <c r="A23" s="25" t="s">
        <v>172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1" s="1" customFormat="1" x14ac:dyDescent="0.3">
      <c r="A24" s="3" t="s">
        <v>20</v>
      </c>
      <c r="B24" s="3" t="s">
        <v>29</v>
      </c>
      <c r="C24" s="4" t="s">
        <v>30</v>
      </c>
      <c r="D24" s="4" t="s">
        <v>21</v>
      </c>
      <c r="E24" s="4" t="s">
        <v>22</v>
      </c>
      <c r="F24" s="3" t="s">
        <v>23</v>
      </c>
      <c r="G24" s="3" t="s">
        <v>24</v>
      </c>
      <c r="H24" s="3" t="s">
        <v>25</v>
      </c>
      <c r="I24" s="3" t="s">
        <v>26</v>
      </c>
      <c r="J24" s="3" t="s">
        <v>27</v>
      </c>
      <c r="K24" s="3" t="s">
        <v>28</v>
      </c>
    </row>
    <row r="25" spans="1:11" x14ac:dyDescent="0.3">
      <c r="A25" s="10" t="s">
        <v>88</v>
      </c>
      <c r="B25" s="19">
        <v>20</v>
      </c>
      <c r="C25" s="6" t="s">
        <v>8</v>
      </c>
      <c r="D25" s="6">
        <v>2007</v>
      </c>
      <c r="E25" s="6" t="s">
        <v>119</v>
      </c>
      <c r="F25" s="5">
        <v>13</v>
      </c>
      <c r="G25" s="5">
        <v>36</v>
      </c>
      <c r="H25" s="5">
        <v>42</v>
      </c>
      <c r="I25" s="5">
        <v>78</v>
      </c>
      <c r="J25" s="10">
        <f>G25+H25+I25</f>
        <v>156</v>
      </c>
      <c r="K25" s="5">
        <v>1</v>
      </c>
    </row>
    <row r="28" spans="1:11" ht="23.4" x14ac:dyDescent="0.45">
      <c r="A28" s="25" t="s">
        <v>139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1" s="1" customFormat="1" x14ac:dyDescent="0.3">
      <c r="A29" s="3" t="s">
        <v>20</v>
      </c>
      <c r="B29" s="3" t="s">
        <v>29</v>
      </c>
      <c r="C29" s="4" t="s">
        <v>30</v>
      </c>
      <c r="D29" s="4" t="s">
        <v>21</v>
      </c>
      <c r="E29" s="4" t="s">
        <v>22</v>
      </c>
      <c r="F29" s="3" t="s">
        <v>23</v>
      </c>
      <c r="G29" s="3" t="s">
        <v>24</v>
      </c>
      <c r="H29" s="3" t="s">
        <v>25</v>
      </c>
      <c r="I29" s="3" t="s">
        <v>26</v>
      </c>
      <c r="J29" s="3" t="s">
        <v>27</v>
      </c>
      <c r="K29" s="3" t="s">
        <v>28</v>
      </c>
    </row>
    <row r="30" spans="1:11" x14ac:dyDescent="0.3">
      <c r="A30" s="10" t="s">
        <v>88</v>
      </c>
      <c r="B30" s="19">
        <v>4</v>
      </c>
      <c r="C30" s="6" t="s">
        <v>6</v>
      </c>
      <c r="D30" s="6">
        <v>2008</v>
      </c>
      <c r="E30" s="6" t="s">
        <v>0</v>
      </c>
      <c r="F30" s="5">
        <v>2</v>
      </c>
      <c r="G30" s="5">
        <v>42</v>
      </c>
      <c r="H30" s="5">
        <v>46</v>
      </c>
      <c r="I30" s="5">
        <v>59</v>
      </c>
      <c r="J30" s="10">
        <f>G30+H30+I30</f>
        <v>147</v>
      </c>
      <c r="K30" s="5">
        <v>1</v>
      </c>
    </row>
    <row r="31" spans="1:11" x14ac:dyDescent="0.3">
      <c r="A31" s="10" t="s">
        <v>89</v>
      </c>
      <c r="B31" s="19">
        <v>5</v>
      </c>
      <c r="C31" s="6" t="s">
        <v>5</v>
      </c>
      <c r="D31" s="6">
        <v>2008</v>
      </c>
      <c r="E31" s="6" t="s">
        <v>4</v>
      </c>
      <c r="F31" s="5">
        <v>8</v>
      </c>
      <c r="G31" s="5">
        <v>44</v>
      </c>
      <c r="H31" s="5">
        <v>42</v>
      </c>
      <c r="I31" s="5">
        <v>55</v>
      </c>
      <c r="J31" s="10">
        <f>G31+H31+I31</f>
        <v>141</v>
      </c>
      <c r="K31" s="5">
        <v>2</v>
      </c>
    </row>
    <row r="32" spans="1:11" x14ac:dyDescent="0.3">
      <c r="A32" s="10" t="s">
        <v>90</v>
      </c>
      <c r="B32" s="19">
        <v>7</v>
      </c>
      <c r="C32" s="6" t="s">
        <v>14</v>
      </c>
      <c r="D32" s="6">
        <v>2009</v>
      </c>
      <c r="E32" s="6" t="s">
        <v>4</v>
      </c>
      <c r="F32" s="5">
        <v>7</v>
      </c>
      <c r="G32" s="5">
        <v>35</v>
      </c>
      <c r="H32" s="5">
        <v>39</v>
      </c>
      <c r="I32" s="5">
        <v>45</v>
      </c>
      <c r="J32" s="10">
        <f>G32+H32+I32</f>
        <v>119</v>
      </c>
      <c r="K32" s="5">
        <v>3</v>
      </c>
    </row>
    <row r="33" spans="1:11" x14ac:dyDescent="0.3">
      <c r="A33" s="10" t="s">
        <v>91</v>
      </c>
      <c r="B33" s="19">
        <v>8</v>
      </c>
      <c r="C33" s="6" t="s">
        <v>11</v>
      </c>
      <c r="D33" s="6">
        <v>2009</v>
      </c>
      <c r="E33" s="6" t="s">
        <v>118</v>
      </c>
      <c r="F33" s="5">
        <v>10</v>
      </c>
      <c r="G33" s="5">
        <v>31</v>
      </c>
      <c r="H33" s="5">
        <v>37</v>
      </c>
      <c r="I33" s="5">
        <v>44</v>
      </c>
      <c r="J33" s="10">
        <f>G33+H33+I33</f>
        <v>112</v>
      </c>
      <c r="K33" s="5">
        <v>4</v>
      </c>
    </row>
    <row r="34" spans="1:11" x14ac:dyDescent="0.3">
      <c r="A34" s="10" t="s">
        <v>92</v>
      </c>
      <c r="B34" s="19">
        <v>6</v>
      </c>
      <c r="C34" s="6" t="s">
        <v>81</v>
      </c>
      <c r="D34" s="6">
        <v>2009</v>
      </c>
      <c r="E34" s="6" t="s">
        <v>185</v>
      </c>
      <c r="F34" s="5">
        <v>9</v>
      </c>
      <c r="G34" s="5">
        <v>31</v>
      </c>
      <c r="H34" s="5">
        <v>40</v>
      </c>
      <c r="I34" s="5">
        <v>31</v>
      </c>
      <c r="J34" s="10">
        <f>G34+H34+I34</f>
        <v>102</v>
      </c>
      <c r="K34" s="5">
        <v>5</v>
      </c>
    </row>
    <row r="37" spans="1:11" ht="23.4" x14ac:dyDescent="0.45">
      <c r="A37" s="25" t="s">
        <v>140</v>
      </c>
      <c r="B37" s="25"/>
      <c r="C37" s="25"/>
      <c r="D37" s="25"/>
      <c r="E37" s="25"/>
      <c r="F37" s="25"/>
      <c r="G37" s="25"/>
      <c r="H37" s="25"/>
      <c r="I37" s="25"/>
      <c r="J37" s="25"/>
      <c r="K37" s="25"/>
    </row>
    <row r="38" spans="1:11" s="1" customFormat="1" x14ac:dyDescent="0.3">
      <c r="A38" s="3" t="s">
        <v>20</v>
      </c>
      <c r="B38" s="3" t="s">
        <v>29</v>
      </c>
      <c r="C38" s="4" t="s">
        <v>30</v>
      </c>
      <c r="D38" s="4" t="s">
        <v>21</v>
      </c>
      <c r="E38" s="4" t="s">
        <v>22</v>
      </c>
      <c r="F38" s="3" t="s">
        <v>23</v>
      </c>
      <c r="G38" s="3" t="s">
        <v>24</v>
      </c>
      <c r="H38" s="3" t="s">
        <v>25</v>
      </c>
      <c r="I38" s="3" t="s">
        <v>26</v>
      </c>
      <c r="J38" s="3" t="s">
        <v>27</v>
      </c>
      <c r="K38" s="3" t="s">
        <v>28</v>
      </c>
    </row>
    <row r="39" spans="1:11" x14ac:dyDescent="0.3">
      <c r="A39" s="10" t="s">
        <v>88</v>
      </c>
      <c r="B39" s="19">
        <v>26</v>
      </c>
      <c r="C39" s="6" t="s">
        <v>9</v>
      </c>
      <c r="D39" s="6">
        <v>2008</v>
      </c>
      <c r="E39" s="6" t="s">
        <v>4</v>
      </c>
      <c r="F39" s="5">
        <v>4</v>
      </c>
      <c r="G39" s="5">
        <v>47</v>
      </c>
      <c r="H39" s="5">
        <v>46</v>
      </c>
      <c r="I39" s="5">
        <v>65</v>
      </c>
      <c r="J39" s="10">
        <f t="shared" ref="J39:J45" si="1">G39+H39+I39</f>
        <v>158</v>
      </c>
      <c r="K39" s="5">
        <v>1</v>
      </c>
    </row>
    <row r="40" spans="1:11" x14ac:dyDescent="0.3">
      <c r="A40" s="10" t="s">
        <v>89</v>
      </c>
      <c r="B40" s="19">
        <v>27</v>
      </c>
      <c r="C40" s="6" t="s">
        <v>148</v>
      </c>
      <c r="D40" s="6">
        <v>2008</v>
      </c>
      <c r="E40" s="6" t="s">
        <v>118</v>
      </c>
      <c r="F40" s="5">
        <v>11</v>
      </c>
      <c r="G40" s="5">
        <v>40</v>
      </c>
      <c r="H40" s="5">
        <v>44</v>
      </c>
      <c r="I40" s="5">
        <v>64</v>
      </c>
      <c r="J40" s="10">
        <f t="shared" si="1"/>
        <v>148</v>
      </c>
      <c r="K40" s="5">
        <v>2</v>
      </c>
    </row>
    <row r="41" spans="1:11" x14ac:dyDescent="0.3">
      <c r="A41" s="10" t="s">
        <v>90</v>
      </c>
      <c r="B41" s="19">
        <v>28</v>
      </c>
      <c r="C41" s="6" t="s">
        <v>10</v>
      </c>
      <c r="D41" s="6">
        <v>2008</v>
      </c>
      <c r="E41" s="6" t="s">
        <v>4</v>
      </c>
      <c r="F41" s="5">
        <v>6</v>
      </c>
      <c r="G41" s="5">
        <v>45</v>
      </c>
      <c r="H41" s="5">
        <v>47</v>
      </c>
      <c r="I41" s="5">
        <v>55</v>
      </c>
      <c r="J41" s="10">
        <f t="shared" si="1"/>
        <v>147</v>
      </c>
      <c r="K41" s="5">
        <v>3</v>
      </c>
    </row>
    <row r="42" spans="1:11" x14ac:dyDescent="0.3">
      <c r="A42" s="10" t="s">
        <v>91</v>
      </c>
      <c r="B42" s="19">
        <v>25</v>
      </c>
      <c r="C42" s="6" t="s">
        <v>18</v>
      </c>
      <c r="D42" s="6">
        <v>2009</v>
      </c>
      <c r="E42" s="6" t="s">
        <v>119</v>
      </c>
      <c r="F42" s="5">
        <v>16</v>
      </c>
      <c r="G42" s="5">
        <v>44</v>
      </c>
      <c r="H42" s="5">
        <v>38</v>
      </c>
      <c r="I42" s="5">
        <v>43</v>
      </c>
      <c r="J42" s="10">
        <f t="shared" si="1"/>
        <v>125</v>
      </c>
      <c r="K42" s="5">
        <v>4</v>
      </c>
    </row>
    <row r="43" spans="1:11" x14ac:dyDescent="0.3">
      <c r="A43" s="10" t="s">
        <v>92</v>
      </c>
      <c r="B43" s="19">
        <v>21</v>
      </c>
      <c r="C43" s="6" t="s">
        <v>15</v>
      </c>
      <c r="D43" s="6">
        <v>2009</v>
      </c>
      <c r="E43" s="6" t="s">
        <v>4</v>
      </c>
      <c r="F43" s="5">
        <v>5</v>
      </c>
      <c r="G43" s="5">
        <v>40</v>
      </c>
      <c r="H43" s="5">
        <v>39</v>
      </c>
      <c r="I43" s="5">
        <v>34</v>
      </c>
      <c r="J43" s="10">
        <f t="shared" si="1"/>
        <v>113</v>
      </c>
      <c r="K43" s="5">
        <v>5</v>
      </c>
    </row>
    <row r="44" spans="1:11" x14ac:dyDescent="0.3">
      <c r="A44" s="10" t="s">
        <v>111</v>
      </c>
      <c r="B44" s="19">
        <v>24</v>
      </c>
      <c r="C44" s="6" t="s">
        <v>19</v>
      </c>
      <c r="D44" s="6">
        <v>2009</v>
      </c>
      <c r="E44" s="6" t="s">
        <v>119</v>
      </c>
      <c r="F44" s="5">
        <v>15</v>
      </c>
      <c r="G44" s="5">
        <v>42</v>
      </c>
      <c r="H44" s="5">
        <v>39</v>
      </c>
      <c r="I44" s="5">
        <v>25</v>
      </c>
      <c r="J44" s="10">
        <f t="shared" si="1"/>
        <v>106</v>
      </c>
      <c r="K44" s="5">
        <v>6</v>
      </c>
    </row>
    <row r="45" spans="1:11" x14ac:dyDescent="0.3">
      <c r="A45" s="10" t="s">
        <v>93</v>
      </c>
      <c r="B45" s="19">
        <v>22</v>
      </c>
      <c r="C45" s="6" t="s">
        <v>17</v>
      </c>
      <c r="D45" s="6">
        <v>2009</v>
      </c>
      <c r="E45" s="6" t="s">
        <v>119</v>
      </c>
      <c r="F45" s="5">
        <v>14</v>
      </c>
      <c r="G45" s="5">
        <v>44</v>
      </c>
      <c r="H45" s="5">
        <v>34</v>
      </c>
      <c r="I45" s="5">
        <v>27</v>
      </c>
      <c r="J45" s="10">
        <f t="shared" si="1"/>
        <v>105</v>
      </c>
      <c r="K45" s="5">
        <v>7</v>
      </c>
    </row>
    <row r="46" spans="1:11" x14ac:dyDescent="0.3">
      <c r="A46" s="10"/>
      <c r="B46" s="19">
        <v>23</v>
      </c>
      <c r="C46" s="6" t="s">
        <v>7</v>
      </c>
      <c r="D46" s="6">
        <v>2009</v>
      </c>
      <c r="E46" s="6" t="s">
        <v>190</v>
      </c>
      <c r="F46" s="5">
        <v>3</v>
      </c>
      <c r="G46" s="5"/>
      <c r="H46" s="5"/>
      <c r="I46" s="5"/>
      <c r="J46" s="10"/>
      <c r="K46" s="5" t="s">
        <v>245</v>
      </c>
    </row>
    <row r="49" spans="1:11" ht="23.4" x14ac:dyDescent="0.45">
      <c r="A49" s="25" t="s">
        <v>141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</row>
    <row r="50" spans="1:11" s="1" customFormat="1" x14ac:dyDescent="0.3">
      <c r="A50" s="3" t="s">
        <v>20</v>
      </c>
      <c r="B50" s="3" t="s">
        <v>29</v>
      </c>
      <c r="C50" s="4" t="s">
        <v>30</v>
      </c>
      <c r="D50" s="4" t="s">
        <v>21</v>
      </c>
      <c r="E50" s="4" t="s">
        <v>22</v>
      </c>
      <c r="F50" s="3" t="s">
        <v>23</v>
      </c>
      <c r="G50" s="3" t="s">
        <v>24</v>
      </c>
      <c r="H50" s="3" t="s">
        <v>25</v>
      </c>
      <c r="I50" s="3" t="s">
        <v>26</v>
      </c>
      <c r="J50" s="3" t="s">
        <v>27</v>
      </c>
      <c r="K50" s="3" t="s">
        <v>28</v>
      </c>
    </row>
    <row r="51" spans="1:11" x14ac:dyDescent="0.3">
      <c r="A51" s="10" t="s">
        <v>88</v>
      </c>
      <c r="B51" s="19">
        <v>11</v>
      </c>
      <c r="C51" s="6" t="s">
        <v>36</v>
      </c>
      <c r="D51" s="6">
        <v>2011</v>
      </c>
      <c r="E51" s="6" t="s">
        <v>4</v>
      </c>
      <c r="F51" s="5">
        <v>9</v>
      </c>
      <c r="G51" s="5">
        <v>48</v>
      </c>
      <c r="H51" s="5">
        <v>46</v>
      </c>
      <c r="I51" s="5">
        <v>41</v>
      </c>
      <c r="J51" s="10">
        <f t="shared" ref="J51:J60" si="2">G51+H51+I51</f>
        <v>135</v>
      </c>
      <c r="K51" s="5">
        <v>1</v>
      </c>
    </row>
    <row r="52" spans="1:11" x14ac:dyDescent="0.3">
      <c r="A52" s="10" t="s">
        <v>89</v>
      </c>
      <c r="B52" s="19">
        <v>12</v>
      </c>
      <c r="C52" s="6" t="s">
        <v>186</v>
      </c>
      <c r="D52" s="6">
        <v>2011</v>
      </c>
      <c r="E52" s="6" t="s">
        <v>185</v>
      </c>
      <c r="F52" s="5">
        <v>8</v>
      </c>
      <c r="G52" s="5">
        <v>44</v>
      </c>
      <c r="H52" s="5">
        <v>45</v>
      </c>
      <c r="I52" s="5">
        <v>45</v>
      </c>
      <c r="J52" s="10">
        <f t="shared" si="2"/>
        <v>134</v>
      </c>
      <c r="K52" s="5">
        <v>2</v>
      </c>
    </row>
    <row r="53" spans="1:11" x14ac:dyDescent="0.3">
      <c r="A53" s="10" t="s">
        <v>90</v>
      </c>
      <c r="B53" s="19">
        <v>10</v>
      </c>
      <c r="C53" s="6" t="s">
        <v>12</v>
      </c>
      <c r="D53" s="6">
        <v>2010</v>
      </c>
      <c r="E53" s="6" t="s">
        <v>119</v>
      </c>
      <c r="F53" s="5">
        <v>15</v>
      </c>
      <c r="G53" s="5">
        <v>36</v>
      </c>
      <c r="H53" s="5">
        <v>42</v>
      </c>
      <c r="I53" s="5">
        <v>55</v>
      </c>
      <c r="J53" s="10">
        <f t="shared" si="2"/>
        <v>133</v>
      </c>
      <c r="K53" s="5">
        <v>3</v>
      </c>
    </row>
    <row r="54" spans="1:11" x14ac:dyDescent="0.3">
      <c r="A54" s="10" t="s">
        <v>91</v>
      </c>
      <c r="B54" s="19">
        <v>16</v>
      </c>
      <c r="C54" s="6" t="s">
        <v>187</v>
      </c>
      <c r="D54" s="6">
        <v>2010</v>
      </c>
      <c r="E54" s="6" t="s">
        <v>3</v>
      </c>
      <c r="F54" s="5">
        <v>17</v>
      </c>
      <c r="G54" s="5">
        <v>41</v>
      </c>
      <c r="H54" s="5">
        <v>38</v>
      </c>
      <c r="I54" s="5">
        <v>49</v>
      </c>
      <c r="J54" s="10">
        <f t="shared" si="2"/>
        <v>128</v>
      </c>
      <c r="K54" s="5">
        <v>4</v>
      </c>
    </row>
    <row r="55" spans="1:11" x14ac:dyDescent="0.3">
      <c r="A55" s="10" t="s">
        <v>92</v>
      </c>
      <c r="B55" s="19">
        <v>13</v>
      </c>
      <c r="C55" s="6" t="s">
        <v>121</v>
      </c>
      <c r="D55" s="6">
        <v>2011</v>
      </c>
      <c r="E55" s="6" t="s">
        <v>4</v>
      </c>
      <c r="F55" s="5">
        <v>10</v>
      </c>
      <c r="G55" s="5">
        <v>43</v>
      </c>
      <c r="H55" s="5">
        <v>41</v>
      </c>
      <c r="I55" s="5">
        <v>38</v>
      </c>
      <c r="J55" s="10">
        <f t="shared" si="2"/>
        <v>122</v>
      </c>
      <c r="K55" s="5">
        <v>5</v>
      </c>
    </row>
    <row r="56" spans="1:11" x14ac:dyDescent="0.3">
      <c r="A56" s="10" t="s">
        <v>111</v>
      </c>
      <c r="B56" s="19">
        <v>14</v>
      </c>
      <c r="C56" s="6" t="s">
        <v>33</v>
      </c>
      <c r="D56" s="6">
        <v>2011</v>
      </c>
      <c r="E56" s="6" t="s">
        <v>0</v>
      </c>
      <c r="F56" s="5">
        <v>3</v>
      </c>
      <c r="G56" s="5">
        <v>41</v>
      </c>
      <c r="H56" s="5">
        <v>44</v>
      </c>
      <c r="I56" s="5">
        <v>33</v>
      </c>
      <c r="J56" s="10">
        <f t="shared" si="2"/>
        <v>118</v>
      </c>
      <c r="K56" s="5">
        <v>7</v>
      </c>
    </row>
    <row r="57" spans="1:11" x14ac:dyDescent="0.3">
      <c r="A57" s="10" t="s">
        <v>249</v>
      </c>
      <c r="B57" s="19">
        <v>15</v>
      </c>
      <c r="C57" s="6" t="s">
        <v>43</v>
      </c>
      <c r="D57" s="6">
        <v>2011</v>
      </c>
      <c r="E57" s="6" t="s">
        <v>0</v>
      </c>
      <c r="F57" s="5">
        <v>4</v>
      </c>
      <c r="G57" s="5">
        <v>46</v>
      </c>
      <c r="H57" s="5">
        <v>40</v>
      </c>
      <c r="I57" s="5">
        <v>32</v>
      </c>
      <c r="J57" s="10">
        <f t="shared" si="2"/>
        <v>118</v>
      </c>
      <c r="K57" s="5">
        <v>7</v>
      </c>
    </row>
    <row r="58" spans="1:11" x14ac:dyDescent="0.3">
      <c r="A58" s="10" t="s">
        <v>249</v>
      </c>
      <c r="B58" s="19">
        <v>18</v>
      </c>
      <c r="C58" s="6" t="s">
        <v>13</v>
      </c>
      <c r="D58" s="6">
        <v>2010</v>
      </c>
      <c r="E58" s="6" t="s">
        <v>185</v>
      </c>
      <c r="F58" s="5">
        <v>7</v>
      </c>
      <c r="G58" s="5">
        <v>38</v>
      </c>
      <c r="H58" s="5">
        <v>40</v>
      </c>
      <c r="I58" s="5">
        <v>40</v>
      </c>
      <c r="J58" s="10">
        <f t="shared" si="2"/>
        <v>118</v>
      </c>
      <c r="K58" s="5">
        <v>7</v>
      </c>
    </row>
    <row r="59" spans="1:11" x14ac:dyDescent="0.3">
      <c r="A59" s="10" t="s">
        <v>95</v>
      </c>
      <c r="B59" s="19">
        <v>9</v>
      </c>
      <c r="C59" s="6" t="s">
        <v>41</v>
      </c>
      <c r="D59" s="6">
        <v>2011</v>
      </c>
      <c r="E59" s="6" t="s">
        <v>145</v>
      </c>
      <c r="F59" s="5">
        <v>18</v>
      </c>
      <c r="G59" s="5">
        <v>45</v>
      </c>
      <c r="H59" s="5">
        <v>41</v>
      </c>
      <c r="I59" s="5">
        <v>29</v>
      </c>
      <c r="J59" s="10">
        <f t="shared" si="2"/>
        <v>115</v>
      </c>
      <c r="K59" s="5">
        <v>9</v>
      </c>
    </row>
    <row r="60" spans="1:11" x14ac:dyDescent="0.3">
      <c r="A60" s="10" t="s">
        <v>96</v>
      </c>
      <c r="B60" s="19">
        <v>17</v>
      </c>
      <c r="C60" s="6" t="s">
        <v>147</v>
      </c>
      <c r="D60" s="6">
        <v>2010</v>
      </c>
      <c r="E60" s="6" t="s">
        <v>118</v>
      </c>
      <c r="F60" s="5">
        <v>13</v>
      </c>
      <c r="G60" s="5">
        <v>45</v>
      </c>
      <c r="H60" s="5">
        <v>39</v>
      </c>
      <c r="I60" s="5">
        <v>18</v>
      </c>
      <c r="J60" s="10">
        <f t="shared" si="2"/>
        <v>102</v>
      </c>
      <c r="K60" s="5">
        <v>10</v>
      </c>
    </row>
    <row r="63" spans="1:11" ht="23.4" x14ac:dyDescent="0.45">
      <c r="A63" s="25" t="s">
        <v>234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</row>
    <row r="64" spans="1:11" s="1" customFormat="1" x14ac:dyDescent="0.3">
      <c r="A64" s="3" t="s">
        <v>20</v>
      </c>
      <c r="B64" s="3" t="s">
        <v>29</v>
      </c>
      <c r="C64" s="4" t="s">
        <v>30</v>
      </c>
      <c r="D64" s="4" t="s">
        <v>21</v>
      </c>
      <c r="E64" s="4" t="s">
        <v>22</v>
      </c>
      <c r="F64" s="3" t="s">
        <v>23</v>
      </c>
      <c r="G64" s="3" t="s">
        <v>24</v>
      </c>
      <c r="H64" s="3" t="s">
        <v>25</v>
      </c>
      <c r="I64" s="3" t="s">
        <v>26</v>
      </c>
      <c r="J64" s="3" t="s">
        <v>27</v>
      </c>
      <c r="K64" s="3" t="s">
        <v>28</v>
      </c>
    </row>
    <row r="65" spans="1:11" x14ac:dyDescent="0.3">
      <c r="A65" s="10" t="s">
        <v>88</v>
      </c>
      <c r="B65" s="19">
        <v>32</v>
      </c>
      <c r="C65" s="6" t="s">
        <v>16</v>
      </c>
      <c r="D65" s="6">
        <v>2010</v>
      </c>
      <c r="E65" s="6" t="s">
        <v>191</v>
      </c>
      <c r="F65" s="5">
        <v>2</v>
      </c>
      <c r="G65" s="5">
        <v>46</v>
      </c>
      <c r="H65" s="5">
        <v>47</v>
      </c>
      <c r="I65" s="5">
        <v>55</v>
      </c>
      <c r="J65" s="10">
        <f t="shared" ref="J65:J71" si="3">G65+H65+I65</f>
        <v>148</v>
      </c>
      <c r="K65" s="5">
        <v>1</v>
      </c>
    </row>
    <row r="66" spans="1:11" x14ac:dyDescent="0.3">
      <c r="A66" s="10" t="s">
        <v>89</v>
      </c>
      <c r="B66" s="19">
        <v>33</v>
      </c>
      <c r="C66" s="6" t="s">
        <v>192</v>
      </c>
      <c r="D66" s="6">
        <v>2010</v>
      </c>
      <c r="E66" s="6" t="s">
        <v>118</v>
      </c>
      <c r="F66" s="5">
        <v>14</v>
      </c>
      <c r="G66" s="5">
        <v>38</v>
      </c>
      <c r="H66" s="5">
        <v>41</v>
      </c>
      <c r="I66" s="5">
        <v>37</v>
      </c>
      <c r="J66" s="10">
        <f t="shared" si="3"/>
        <v>116</v>
      </c>
      <c r="K66" s="5">
        <v>2</v>
      </c>
    </row>
    <row r="67" spans="1:11" x14ac:dyDescent="0.3">
      <c r="A67" s="10" t="s">
        <v>90</v>
      </c>
      <c r="B67" s="19">
        <v>35</v>
      </c>
      <c r="C67" s="6" t="s">
        <v>122</v>
      </c>
      <c r="D67" s="6">
        <v>2011</v>
      </c>
      <c r="E67" s="6" t="s">
        <v>0</v>
      </c>
      <c r="F67" s="5">
        <v>5</v>
      </c>
      <c r="G67" s="5">
        <v>44</v>
      </c>
      <c r="H67" s="5">
        <v>43</v>
      </c>
      <c r="I67" s="5">
        <v>28</v>
      </c>
      <c r="J67" s="10">
        <f t="shared" si="3"/>
        <v>115</v>
      </c>
      <c r="K67" s="5">
        <v>3</v>
      </c>
    </row>
    <row r="68" spans="1:11" x14ac:dyDescent="0.3">
      <c r="A68" s="10" t="s">
        <v>91</v>
      </c>
      <c r="B68" s="19">
        <v>30</v>
      </c>
      <c r="C68" s="6" t="s">
        <v>53</v>
      </c>
      <c r="D68" s="6">
        <v>2011</v>
      </c>
      <c r="E68" s="6" t="s">
        <v>119</v>
      </c>
      <c r="F68" s="5">
        <v>16</v>
      </c>
      <c r="G68" s="5">
        <v>45</v>
      </c>
      <c r="H68" s="5">
        <v>42</v>
      </c>
      <c r="I68" s="5">
        <v>22</v>
      </c>
      <c r="J68" s="10">
        <f t="shared" si="3"/>
        <v>109</v>
      </c>
      <c r="K68" s="5">
        <v>4</v>
      </c>
    </row>
    <row r="69" spans="1:11" x14ac:dyDescent="0.3">
      <c r="A69" s="10" t="s">
        <v>92</v>
      </c>
      <c r="B69" s="19">
        <v>34</v>
      </c>
      <c r="C69" s="6" t="s">
        <v>50</v>
      </c>
      <c r="D69" s="6">
        <v>2011</v>
      </c>
      <c r="E69" s="6" t="s">
        <v>4</v>
      </c>
      <c r="F69" s="5">
        <v>11</v>
      </c>
      <c r="G69" s="5">
        <v>39</v>
      </c>
      <c r="H69" s="5">
        <v>34</v>
      </c>
      <c r="I69" s="5">
        <v>35</v>
      </c>
      <c r="J69" s="10">
        <f t="shared" si="3"/>
        <v>108</v>
      </c>
      <c r="K69" s="5">
        <v>5</v>
      </c>
    </row>
    <row r="70" spans="1:11" x14ac:dyDescent="0.3">
      <c r="A70" s="10" t="s">
        <v>111</v>
      </c>
      <c r="B70" s="19">
        <v>29</v>
      </c>
      <c r="C70" s="6" t="s">
        <v>52</v>
      </c>
      <c r="D70" s="6">
        <v>2011</v>
      </c>
      <c r="E70" s="6" t="s">
        <v>4</v>
      </c>
      <c r="F70" s="5">
        <v>12</v>
      </c>
      <c r="G70" s="5">
        <v>44</v>
      </c>
      <c r="H70" s="5">
        <v>45</v>
      </c>
      <c r="I70" s="5">
        <v>14</v>
      </c>
      <c r="J70" s="10">
        <f t="shared" si="3"/>
        <v>103</v>
      </c>
      <c r="K70" s="5">
        <v>6</v>
      </c>
    </row>
    <row r="71" spans="1:11" x14ac:dyDescent="0.3">
      <c r="A71" s="10" t="s">
        <v>93</v>
      </c>
      <c r="B71" s="19">
        <v>31</v>
      </c>
      <c r="C71" s="6" t="s">
        <v>54</v>
      </c>
      <c r="D71" s="6">
        <v>2011</v>
      </c>
      <c r="E71" s="6" t="s">
        <v>4</v>
      </c>
      <c r="F71" s="5">
        <v>6</v>
      </c>
      <c r="G71" s="5">
        <v>32</v>
      </c>
      <c r="H71" s="5">
        <v>8</v>
      </c>
      <c r="I71" s="5">
        <v>43</v>
      </c>
      <c r="J71" s="10">
        <f t="shared" si="3"/>
        <v>83</v>
      </c>
      <c r="K71" s="5">
        <v>7</v>
      </c>
    </row>
    <row r="74" spans="1:11" ht="23.4" x14ac:dyDescent="0.45">
      <c r="A74" s="25" t="s">
        <v>235</v>
      </c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s="1" customFormat="1" x14ac:dyDescent="0.3">
      <c r="A75" s="3" t="s">
        <v>20</v>
      </c>
      <c r="B75" s="3" t="s">
        <v>29</v>
      </c>
      <c r="C75" s="4" t="s">
        <v>30</v>
      </c>
      <c r="D75" s="4" t="s">
        <v>21</v>
      </c>
      <c r="E75" s="4" t="s">
        <v>22</v>
      </c>
      <c r="F75" s="3" t="s">
        <v>23</v>
      </c>
      <c r="G75" s="3" t="s">
        <v>24</v>
      </c>
      <c r="H75" s="3" t="s">
        <v>25</v>
      </c>
      <c r="I75" s="3" t="s">
        <v>27</v>
      </c>
      <c r="J75" s="3" t="s">
        <v>28</v>
      </c>
    </row>
    <row r="76" spans="1:11" x14ac:dyDescent="0.3">
      <c r="A76" s="10" t="s">
        <v>88</v>
      </c>
      <c r="B76" s="19">
        <v>40</v>
      </c>
      <c r="C76" s="6" t="s">
        <v>35</v>
      </c>
      <c r="D76" s="6">
        <v>2012</v>
      </c>
      <c r="E76" s="6" t="s">
        <v>4</v>
      </c>
      <c r="F76" s="5">
        <v>5</v>
      </c>
      <c r="G76" s="5">
        <v>45</v>
      </c>
      <c r="H76" s="5">
        <v>46</v>
      </c>
      <c r="I76" s="10">
        <f t="shared" ref="I76:I92" si="4">G76+H76</f>
        <v>91</v>
      </c>
      <c r="J76" s="5">
        <v>1</v>
      </c>
    </row>
    <row r="77" spans="1:11" x14ac:dyDescent="0.3">
      <c r="A77" s="10" t="s">
        <v>89</v>
      </c>
      <c r="B77" s="19">
        <v>43</v>
      </c>
      <c r="C77" s="6" t="s">
        <v>196</v>
      </c>
      <c r="D77" s="6">
        <v>2012</v>
      </c>
      <c r="E77" s="6" t="s">
        <v>4</v>
      </c>
      <c r="F77" s="5">
        <v>8</v>
      </c>
      <c r="G77" s="5">
        <v>43</v>
      </c>
      <c r="H77" s="5">
        <v>44</v>
      </c>
      <c r="I77" s="10">
        <f t="shared" si="4"/>
        <v>87</v>
      </c>
      <c r="J77" s="5">
        <v>2</v>
      </c>
    </row>
    <row r="78" spans="1:11" x14ac:dyDescent="0.3">
      <c r="A78" s="10" t="s">
        <v>90</v>
      </c>
      <c r="B78" s="19">
        <v>39</v>
      </c>
      <c r="C78" s="6" t="s">
        <v>149</v>
      </c>
      <c r="D78" s="6">
        <v>2012</v>
      </c>
      <c r="E78" s="6" t="s">
        <v>118</v>
      </c>
      <c r="F78" s="5">
        <v>10</v>
      </c>
      <c r="G78" s="5">
        <v>43</v>
      </c>
      <c r="H78" s="5">
        <v>42</v>
      </c>
      <c r="I78" s="10">
        <f t="shared" si="4"/>
        <v>85</v>
      </c>
      <c r="J78" s="5">
        <v>3</v>
      </c>
    </row>
    <row r="79" spans="1:11" x14ac:dyDescent="0.3">
      <c r="A79" s="10" t="s">
        <v>91</v>
      </c>
      <c r="B79" s="19">
        <v>51</v>
      </c>
      <c r="C79" s="6" t="s">
        <v>195</v>
      </c>
      <c r="D79" s="6">
        <v>2012</v>
      </c>
      <c r="E79" s="6" t="s">
        <v>4</v>
      </c>
      <c r="F79" s="5">
        <v>9</v>
      </c>
      <c r="G79" s="5">
        <v>43</v>
      </c>
      <c r="H79" s="5">
        <v>40</v>
      </c>
      <c r="I79" s="10">
        <f t="shared" si="4"/>
        <v>83</v>
      </c>
      <c r="J79" s="5">
        <v>4.5</v>
      </c>
    </row>
    <row r="80" spans="1:11" x14ac:dyDescent="0.3">
      <c r="A80" s="10" t="s">
        <v>248</v>
      </c>
      <c r="B80" s="19">
        <v>53</v>
      </c>
      <c r="C80" s="6" t="s">
        <v>197</v>
      </c>
      <c r="D80" s="6">
        <v>2012</v>
      </c>
      <c r="E80" s="6" t="s">
        <v>145</v>
      </c>
      <c r="F80" s="5">
        <v>19</v>
      </c>
      <c r="G80" s="5">
        <v>38</v>
      </c>
      <c r="H80" s="5">
        <v>45</v>
      </c>
      <c r="I80" s="10">
        <f t="shared" si="4"/>
        <v>83</v>
      </c>
      <c r="J80" s="5">
        <v>4.5</v>
      </c>
    </row>
    <row r="81" spans="1:11" x14ac:dyDescent="0.3">
      <c r="A81" s="10" t="s">
        <v>111</v>
      </c>
      <c r="B81" s="19">
        <v>46</v>
      </c>
      <c r="C81" s="6" t="s">
        <v>42</v>
      </c>
      <c r="D81" s="6">
        <v>2013</v>
      </c>
      <c r="E81" s="6" t="s">
        <v>1</v>
      </c>
      <c r="F81" s="5">
        <v>13</v>
      </c>
      <c r="G81" s="5">
        <v>38</v>
      </c>
      <c r="H81" s="5">
        <v>42</v>
      </c>
      <c r="I81" s="10">
        <f t="shared" si="4"/>
        <v>80</v>
      </c>
      <c r="J81" s="5">
        <v>6</v>
      </c>
    </row>
    <row r="82" spans="1:11" x14ac:dyDescent="0.3">
      <c r="A82" s="10" t="s">
        <v>93</v>
      </c>
      <c r="B82" s="19">
        <v>41</v>
      </c>
      <c r="C82" s="6" t="s">
        <v>129</v>
      </c>
      <c r="D82" s="6">
        <v>2013</v>
      </c>
      <c r="E82" s="6" t="s">
        <v>185</v>
      </c>
      <c r="F82" s="5">
        <v>4</v>
      </c>
      <c r="G82" s="5">
        <v>39</v>
      </c>
      <c r="H82" s="5">
        <v>40</v>
      </c>
      <c r="I82" s="10">
        <f t="shared" si="4"/>
        <v>79</v>
      </c>
      <c r="J82" s="5">
        <v>7.5</v>
      </c>
    </row>
    <row r="83" spans="1:11" x14ac:dyDescent="0.3">
      <c r="A83" s="10" t="s">
        <v>253</v>
      </c>
      <c r="B83" s="19">
        <v>50</v>
      </c>
      <c r="C83" s="6" t="s">
        <v>126</v>
      </c>
      <c r="D83" s="6">
        <v>2012</v>
      </c>
      <c r="E83" s="6" t="s">
        <v>4</v>
      </c>
      <c r="F83" s="5">
        <v>6</v>
      </c>
      <c r="G83" s="5">
        <v>43</v>
      </c>
      <c r="H83" s="5">
        <v>36</v>
      </c>
      <c r="I83" s="10">
        <f t="shared" si="4"/>
        <v>79</v>
      </c>
      <c r="J83" s="5">
        <v>7.5</v>
      </c>
    </row>
    <row r="84" spans="1:11" x14ac:dyDescent="0.3">
      <c r="A84" s="10" t="s">
        <v>95</v>
      </c>
      <c r="B84" s="19">
        <v>42</v>
      </c>
      <c r="C84" s="6" t="s">
        <v>132</v>
      </c>
      <c r="D84" s="6">
        <v>2012</v>
      </c>
      <c r="E84" s="6" t="s">
        <v>1</v>
      </c>
      <c r="F84" s="5">
        <v>12</v>
      </c>
      <c r="G84" s="5">
        <v>41</v>
      </c>
      <c r="H84" s="5">
        <v>36</v>
      </c>
      <c r="I84" s="10">
        <f t="shared" si="4"/>
        <v>77</v>
      </c>
      <c r="J84" s="5">
        <v>9</v>
      </c>
    </row>
    <row r="85" spans="1:11" x14ac:dyDescent="0.3">
      <c r="A85" s="10" t="s">
        <v>96</v>
      </c>
      <c r="B85" s="19">
        <v>47</v>
      </c>
      <c r="C85" s="6" t="s">
        <v>142</v>
      </c>
      <c r="D85" s="6">
        <v>2013</v>
      </c>
      <c r="E85" s="6" t="s">
        <v>1</v>
      </c>
      <c r="F85" s="5">
        <v>14</v>
      </c>
      <c r="G85" s="5">
        <v>36</v>
      </c>
      <c r="H85" s="5">
        <v>39</v>
      </c>
      <c r="I85" s="10">
        <f t="shared" si="4"/>
        <v>75</v>
      </c>
      <c r="J85" s="5">
        <v>10</v>
      </c>
    </row>
    <row r="86" spans="1:11" x14ac:dyDescent="0.3">
      <c r="A86" s="10" t="s">
        <v>107</v>
      </c>
      <c r="B86" s="19">
        <v>45</v>
      </c>
      <c r="C86" s="6" t="s">
        <v>34</v>
      </c>
      <c r="D86" s="6">
        <v>2012</v>
      </c>
      <c r="E86" s="6" t="s">
        <v>145</v>
      </c>
      <c r="F86" s="5">
        <v>17</v>
      </c>
      <c r="G86" s="5">
        <v>37</v>
      </c>
      <c r="H86" s="5">
        <v>37</v>
      </c>
      <c r="I86" s="10">
        <f t="shared" si="4"/>
        <v>74</v>
      </c>
      <c r="J86" s="5">
        <v>11.5</v>
      </c>
    </row>
    <row r="87" spans="1:11" x14ac:dyDescent="0.3">
      <c r="A87" s="10" t="s">
        <v>254</v>
      </c>
      <c r="B87" s="19">
        <v>52</v>
      </c>
      <c r="C87" s="6" t="s">
        <v>125</v>
      </c>
      <c r="D87" s="6">
        <v>2012</v>
      </c>
      <c r="E87" s="6" t="s">
        <v>4</v>
      </c>
      <c r="F87" s="5">
        <v>7</v>
      </c>
      <c r="G87" s="5">
        <v>32</v>
      </c>
      <c r="H87" s="5">
        <v>42</v>
      </c>
      <c r="I87" s="10">
        <f t="shared" si="4"/>
        <v>74</v>
      </c>
      <c r="J87" s="5">
        <v>11.5</v>
      </c>
    </row>
    <row r="88" spans="1:11" x14ac:dyDescent="0.3">
      <c r="A88" s="10" t="s">
        <v>98</v>
      </c>
      <c r="B88" s="19">
        <v>37</v>
      </c>
      <c r="C88" s="6" t="s">
        <v>37</v>
      </c>
      <c r="D88" s="6">
        <v>2012</v>
      </c>
      <c r="E88" s="6" t="s">
        <v>0</v>
      </c>
      <c r="F88" s="5">
        <v>3</v>
      </c>
      <c r="G88" s="5">
        <v>37</v>
      </c>
      <c r="H88" s="5">
        <v>35</v>
      </c>
      <c r="I88" s="10">
        <f t="shared" si="4"/>
        <v>72</v>
      </c>
      <c r="J88" s="5">
        <v>13</v>
      </c>
    </row>
    <row r="89" spans="1:11" x14ac:dyDescent="0.3">
      <c r="A89" s="10" t="s">
        <v>99</v>
      </c>
      <c r="B89" s="19">
        <v>49</v>
      </c>
      <c r="C89" s="6" t="s">
        <v>193</v>
      </c>
      <c r="D89" s="6">
        <v>2013</v>
      </c>
      <c r="E89" s="6" t="s">
        <v>1</v>
      </c>
      <c r="F89" s="5">
        <v>15</v>
      </c>
      <c r="G89" s="5">
        <v>35</v>
      </c>
      <c r="H89" s="5">
        <v>35</v>
      </c>
      <c r="I89" s="10">
        <f t="shared" si="4"/>
        <v>70</v>
      </c>
      <c r="J89" s="5">
        <v>14</v>
      </c>
    </row>
    <row r="90" spans="1:11" x14ac:dyDescent="0.3">
      <c r="A90" s="10" t="s">
        <v>108</v>
      </c>
      <c r="B90" s="19">
        <v>44</v>
      </c>
      <c r="C90" s="6" t="s">
        <v>198</v>
      </c>
      <c r="D90" s="6">
        <v>2013</v>
      </c>
      <c r="E90" s="6" t="s">
        <v>118</v>
      </c>
      <c r="F90" s="5">
        <v>11</v>
      </c>
      <c r="G90" s="5">
        <v>29</v>
      </c>
      <c r="H90" s="5">
        <v>39</v>
      </c>
      <c r="I90" s="10">
        <f t="shared" si="4"/>
        <v>68</v>
      </c>
      <c r="J90" s="5">
        <v>15</v>
      </c>
    </row>
    <row r="91" spans="1:11" x14ac:dyDescent="0.3">
      <c r="A91" s="10" t="s">
        <v>100</v>
      </c>
      <c r="B91" s="19">
        <v>36</v>
      </c>
      <c r="C91" s="6" t="s">
        <v>39</v>
      </c>
      <c r="D91" s="6">
        <v>2013</v>
      </c>
      <c r="E91" s="6" t="s">
        <v>0</v>
      </c>
      <c r="F91" s="5">
        <v>2</v>
      </c>
      <c r="G91" s="5">
        <v>34</v>
      </c>
      <c r="H91" s="5">
        <v>23</v>
      </c>
      <c r="I91" s="10">
        <f t="shared" si="4"/>
        <v>57</v>
      </c>
      <c r="J91" s="5">
        <v>16</v>
      </c>
    </row>
    <row r="92" spans="1:11" x14ac:dyDescent="0.3">
      <c r="A92" s="10" t="s">
        <v>109</v>
      </c>
      <c r="B92" s="19">
        <v>48</v>
      </c>
      <c r="C92" s="6" t="s">
        <v>44</v>
      </c>
      <c r="D92" s="6">
        <v>2012</v>
      </c>
      <c r="E92" s="6" t="s">
        <v>145</v>
      </c>
      <c r="F92" s="5">
        <v>18</v>
      </c>
      <c r="G92" s="5">
        <v>10</v>
      </c>
      <c r="H92" s="5">
        <v>38</v>
      </c>
      <c r="I92" s="10">
        <f t="shared" si="4"/>
        <v>48</v>
      </c>
      <c r="J92" s="5">
        <v>17</v>
      </c>
    </row>
    <row r="93" spans="1:11" x14ac:dyDescent="0.3">
      <c r="J93" s="22"/>
    </row>
    <row r="95" spans="1:11" ht="23.4" x14ac:dyDescent="0.45">
      <c r="A95" s="25" t="s">
        <v>236</v>
      </c>
      <c r="B95" s="25"/>
      <c r="C95" s="25"/>
      <c r="D95" s="25"/>
      <c r="E95" s="25"/>
      <c r="F95" s="25"/>
      <c r="G95" s="25"/>
      <c r="H95" s="25"/>
      <c r="I95" s="25"/>
      <c r="J95" s="25"/>
      <c r="K95" s="25"/>
    </row>
    <row r="96" spans="1:11" s="1" customFormat="1" x14ac:dyDescent="0.3">
      <c r="A96" s="3" t="s">
        <v>20</v>
      </c>
      <c r="B96" s="3" t="s">
        <v>29</v>
      </c>
      <c r="C96" s="4" t="s">
        <v>30</v>
      </c>
      <c r="D96" s="4" t="s">
        <v>21</v>
      </c>
      <c r="E96" s="4" t="s">
        <v>22</v>
      </c>
      <c r="F96" s="3" t="s">
        <v>23</v>
      </c>
      <c r="G96" s="3" t="s">
        <v>24</v>
      </c>
      <c r="H96" s="3" t="s">
        <v>25</v>
      </c>
      <c r="I96" s="3" t="s">
        <v>27</v>
      </c>
      <c r="J96" s="3" t="s">
        <v>28</v>
      </c>
    </row>
    <row r="97" spans="1:10" x14ac:dyDescent="0.3">
      <c r="A97" s="10" t="s">
        <v>88</v>
      </c>
      <c r="B97" s="19">
        <v>63</v>
      </c>
      <c r="C97" s="6" t="s">
        <v>45</v>
      </c>
      <c r="D97" s="6">
        <v>2013</v>
      </c>
      <c r="E97" s="6" t="s">
        <v>0</v>
      </c>
      <c r="F97" s="5">
        <v>2</v>
      </c>
      <c r="G97" s="5">
        <v>46</v>
      </c>
      <c r="H97" s="5">
        <v>43</v>
      </c>
      <c r="I97" s="10">
        <f t="shared" ref="I97:I114" si="5">G97+H97</f>
        <v>89</v>
      </c>
      <c r="J97" s="5">
        <v>1</v>
      </c>
    </row>
    <row r="98" spans="1:10" x14ac:dyDescent="0.3">
      <c r="A98" s="10" t="s">
        <v>89</v>
      </c>
      <c r="B98" s="19">
        <v>57</v>
      </c>
      <c r="C98" s="6" t="s">
        <v>150</v>
      </c>
      <c r="D98" s="6">
        <v>2012</v>
      </c>
      <c r="E98" s="6" t="s">
        <v>4</v>
      </c>
      <c r="F98" s="5">
        <v>4</v>
      </c>
      <c r="G98" s="5">
        <v>44</v>
      </c>
      <c r="H98" s="5">
        <v>42</v>
      </c>
      <c r="I98" s="10">
        <f t="shared" si="5"/>
        <v>86</v>
      </c>
      <c r="J98" s="5">
        <v>3</v>
      </c>
    </row>
    <row r="99" spans="1:10" x14ac:dyDescent="0.3">
      <c r="A99" s="10">
        <v>2</v>
      </c>
      <c r="B99" s="19">
        <v>64</v>
      </c>
      <c r="C99" s="6" t="s">
        <v>135</v>
      </c>
      <c r="D99" s="6">
        <v>2013</v>
      </c>
      <c r="E99" s="6" t="s">
        <v>185</v>
      </c>
      <c r="F99" s="5">
        <v>3</v>
      </c>
      <c r="G99" s="5">
        <v>46</v>
      </c>
      <c r="H99" s="5">
        <v>40</v>
      </c>
      <c r="I99" s="10">
        <f t="shared" si="5"/>
        <v>86</v>
      </c>
      <c r="J99" s="5">
        <v>3</v>
      </c>
    </row>
    <row r="100" spans="1:10" x14ac:dyDescent="0.3">
      <c r="A100" s="10">
        <v>2</v>
      </c>
      <c r="B100" s="19">
        <v>65</v>
      </c>
      <c r="C100" s="6" t="s">
        <v>49</v>
      </c>
      <c r="D100" s="6">
        <v>2012</v>
      </c>
      <c r="E100" s="6" t="s">
        <v>4</v>
      </c>
      <c r="F100" s="5">
        <v>5</v>
      </c>
      <c r="G100" s="5">
        <v>44</v>
      </c>
      <c r="H100" s="5">
        <v>42</v>
      </c>
      <c r="I100" s="10">
        <f t="shared" si="5"/>
        <v>86</v>
      </c>
      <c r="J100" s="5">
        <v>3</v>
      </c>
    </row>
    <row r="101" spans="1:10" x14ac:dyDescent="0.3">
      <c r="A101" s="10" t="s">
        <v>92</v>
      </c>
      <c r="B101" s="19">
        <v>70</v>
      </c>
      <c r="C101" s="6" t="s">
        <v>48</v>
      </c>
      <c r="D101" s="6">
        <v>2012</v>
      </c>
      <c r="E101" s="6" t="s">
        <v>145</v>
      </c>
      <c r="F101" s="5">
        <v>18</v>
      </c>
      <c r="G101" s="5">
        <v>45</v>
      </c>
      <c r="H101" s="5">
        <v>40</v>
      </c>
      <c r="I101" s="10">
        <f t="shared" si="5"/>
        <v>85</v>
      </c>
      <c r="J101" s="5">
        <v>5</v>
      </c>
    </row>
    <row r="102" spans="1:10" x14ac:dyDescent="0.3">
      <c r="A102" s="10" t="s">
        <v>111</v>
      </c>
      <c r="B102" s="19">
        <v>60</v>
      </c>
      <c r="C102" s="6" t="s">
        <v>136</v>
      </c>
      <c r="D102" s="6">
        <v>2012</v>
      </c>
      <c r="E102" s="6" t="s">
        <v>119</v>
      </c>
      <c r="F102" s="5">
        <v>12</v>
      </c>
      <c r="G102" s="5">
        <v>40</v>
      </c>
      <c r="H102" s="5">
        <v>43</v>
      </c>
      <c r="I102" s="10">
        <f t="shared" si="5"/>
        <v>83</v>
      </c>
      <c r="J102" s="5">
        <v>6.5</v>
      </c>
    </row>
    <row r="103" spans="1:10" x14ac:dyDescent="0.3">
      <c r="A103" s="10" t="s">
        <v>249</v>
      </c>
      <c r="B103" s="6">
        <v>38</v>
      </c>
      <c r="C103" s="6" t="s">
        <v>194</v>
      </c>
      <c r="D103" s="6">
        <v>2012</v>
      </c>
      <c r="E103" s="6" t="s">
        <v>3</v>
      </c>
      <c r="F103" s="5">
        <v>19</v>
      </c>
      <c r="G103" s="5">
        <v>43</v>
      </c>
      <c r="H103" s="5">
        <v>40</v>
      </c>
      <c r="I103" s="10">
        <f t="shared" si="5"/>
        <v>83</v>
      </c>
      <c r="J103" s="5">
        <v>6.5</v>
      </c>
    </row>
    <row r="104" spans="1:10" x14ac:dyDescent="0.3">
      <c r="A104" s="10" t="s">
        <v>94</v>
      </c>
      <c r="B104" s="19">
        <v>54</v>
      </c>
      <c r="C104" s="6" t="s">
        <v>166</v>
      </c>
      <c r="D104" s="6">
        <v>2013</v>
      </c>
      <c r="E104" s="6" t="s">
        <v>183</v>
      </c>
      <c r="F104" s="5">
        <v>13</v>
      </c>
      <c r="G104" s="5">
        <v>39</v>
      </c>
      <c r="H104" s="5">
        <v>41</v>
      </c>
      <c r="I104" s="10">
        <f t="shared" si="5"/>
        <v>80</v>
      </c>
      <c r="J104" s="5">
        <v>9</v>
      </c>
    </row>
    <row r="105" spans="1:10" x14ac:dyDescent="0.3">
      <c r="A105" s="10">
        <v>8</v>
      </c>
      <c r="B105" s="19">
        <v>59</v>
      </c>
      <c r="C105" s="6" t="s">
        <v>134</v>
      </c>
      <c r="D105" s="6">
        <v>2013</v>
      </c>
      <c r="E105" s="6" t="s">
        <v>1</v>
      </c>
      <c r="F105" s="5">
        <v>11</v>
      </c>
      <c r="G105" s="5">
        <v>41</v>
      </c>
      <c r="H105" s="5">
        <v>39</v>
      </c>
      <c r="I105" s="10">
        <f t="shared" si="5"/>
        <v>80</v>
      </c>
      <c r="J105" s="5">
        <v>9</v>
      </c>
    </row>
    <row r="106" spans="1:10" x14ac:dyDescent="0.3">
      <c r="A106" s="10">
        <v>8</v>
      </c>
      <c r="B106" s="19">
        <v>61</v>
      </c>
      <c r="C106" s="6" t="s">
        <v>164</v>
      </c>
      <c r="D106" s="6">
        <v>2013</v>
      </c>
      <c r="E106" s="6" t="s">
        <v>4</v>
      </c>
      <c r="F106" s="5">
        <v>6</v>
      </c>
      <c r="G106" s="5">
        <v>43</v>
      </c>
      <c r="H106" s="5">
        <v>37</v>
      </c>
      <c r="I106" s="10">
        <f t="shared" si="5"/>
        <v>80</v>
      </c>
      <c r="J106" s="5">
        <v>9</v>
      </c>
    </row>
    <row r="107" spans="1:10" x14ac:dyDescent="0.3">
      <c r="A107" s="10" t="s">
        <v>107</v>
      </c>
      <c r="B107" s="19">
        <v>56</v>
      </c>
      <c r="C107" s="6" t="s">
        <v>133</v>
      </c>
      <c r="D107" s="6">
        <v>2012</v>
      </c>
      <c r="E107" s="6" t="s">
        <v>4</v>
      </c>
      <c r="F107" s="5">
        <v>8</v>
      </c>
      <c r="G107" s="5">
        <v>40</v>
      </c>
      <c r="H107" s="5">
        <v>38</v>
      </c>
      <c r="I107" s="10">
        <f t="shared" si="5"/>
        <v>78</v>
      </c>
      <c r="J107" s="5">
        <v>11.5</v>
      </c>
    </row>
    <row r="108" spans="1:10" x14ac:dyDescent="0.3">
      <c r="A108" s="10" t="s">
        <v>254</v>
      </c>
      <c r="B108" s="19">
        <v>67</v>
      </c>
      <c r="C108" s="6" t="s">
        <v>46</v>
      </c>
      <c r="D108" s="6">
        <v>2013</v>
      </c>
      <c r="E108" s="6" t="s">
        <v>4</v>
      </c>
      <c r="F108" s="5">
        <v>7</v>
      </c>
      <c r="G108" s="5">
        <v>38</v>
      </c>
      <c r="H108" s="5">
        <v>40</v>
      </c>
      <c r="I108" s="10">
        <f t="shared" si="5"/>
        <v>78</v>
      </c>
      <c r="J108" s="5">
        <v>11.5</v>
      </c>
    </row>
    <row r="109" spans="1:10" x14ac:dyDescent="0.3">
      <c r="A109" s="10" t="s">
        <v>98</v>
      </c>
      <c r="B109" s="19">
        <v>66</v>
      </c>
      <c r="C109" s="6" t="s">
        <v>51</v>
      </c>
      <c r="D109" s="6">
        <v>2012</v>
      </c>
      <c r="E109" s="6" t="s">
        <v>145</v>
      </c>
      <c r="F109" s="5">
        <v>17</v>
      </c>
      <c r="G109" s="5">
        <v>41</v>
      </c>
      <c r="H109" s="5">
        <v>35</v>
      </c>
      <c r="I109" s="10">
        <f t="shared" si="5"/>
        <v>76</v>
      </c>
      <c r="J109" s="5">
        <v>13</v>
      </c>
    </row>
    <row r="110" spans="1:10" x14ac:dyDescent="0.3">
      <c r="A110" s="10" t="s">
        <v>99</v>
      </c>
      <c r="B110" s="19">
        <v>62</v>
      </c>
      <c r="C110" s="6" t="s">
        <v>199</v>
      </c>
      <c r="D110" s="6">
        <v>2013</v>
      </c>
      <c r="E110" s="6" t="s">
        <v>118</v>
      </c>
      <c r="F110" s="5">
        <v>9</v>
      </c>
      <c r="G110" s="5">
        <v>38</v>
      </c>
      <c r="H110" s="5">
        <v>37</v>
      </c>
      <c r="I110" s="10">
        <f t="shared" si="5"/>
        <v>75</v>
      </c>
      <c r="J110" s="5">
        <v>14.5</v>
      </c>
    </row>
    <row r="111" spans="1:10" x14ac:dyDescent="0.3">
      <c r="A111" s="10" t="s">
        <v>255</v>
      </c>
      <c r="B111" s="19">
        <v>69</v>
      </c>
      <c r="C111" s="6" t="s">
        <v>152</v>
      </c>
      <c r="D111" s="6">
        <v>2012</v>
      </c>
      <c r="E111" s="6" t="s">
        <v>118</v>
      </c>
      <c r="F111" s="5">
        <v>10</v>
      </c>
      <c r="G111" s="5">
        <v>36</v>
      </c>
      <c r="H111" s="5">
        <v>39</v>
      </c>
      <c r="I111" s="10">
        <f t="shared" si="5"/>
        <v>75</v>
      </c>
      <c r="J111" s="5">
        <v>14.5</v>
      </c>
    </row>
    <row r="112" spans="1:10" x14ac:dyDescent="0.3">
      <c r="A112" s="10" t="s">
        <v>100</v>
      </c>
      <c r="B112" s="19">
        <v>55</v>
      </c>
      <c r="C112" s="6" t="s">
        <v>168</v>
      </c>
      <c r="D112" s="6">
        <v>2013</v>
      </c>
      <c r="E112" s="6" t="s">
        <v>183</v>
      </c>
      <c r="F112" s="5">
        <v>14</v>
      </c>
      <c r="G112" s="5">
        <v>32</v>
      </c>
      <c r="H112" s="5">
        <v>31</v>
      </c>
      <c r="I112" s="10">
        <f t="shared" si="5"/>
        <v>63</v>
      </c>
      <c r="J112" s="5">
        <v>16</v>
      </c>
    </row>
    <row r="113" spans="1:10" x14ac:dyDescent="0.3">
      <c r="A113" s="10" t="s">
        <v>109</v>
      </c>
      <c r="B113" s="19">
        <v>68</v>
      </c>
      <c r="C113" s="6" t="s">
        <v>151</v>
      </c>
      <c r="D113" s="6">
        <v>2012</v>
      </c>
      <c r="E113" s="6" t="s">
        <v>183</v>
      </c>
      <c r="F113" s="5">
        <v>16</v>
      </c>
      <c r="G113" s="5">
        <v>26</v>
      </c>
      <c r="H113" s="5">
        <v>28</v>
      </c>
      <c r="I113" s="10">
        <f t="shared" si="5"/>
        <v>54</v>
      </c>
      <c r="J113" s="5">
        <v>17</v>
      </c>
    </row>
    <row r="114" spans="1:10" x14ac:dyDescent="0.3">
      <c r="A114" s="10" t="s">
        <v>101</v>
      </c>
      <c r="B114" s="19">
        <v>58</v>
      </c>
      <c r="C114" s="6" t="s">
        <v>47</v>
      </c>
      <c r="D114" s="6">
        <v>2013</v>
      </c>
      <c r="E114" s="6" t="s">
        <v>183</v>
      </c>
      <c r="F114" s="5">
        <v>15</v>
      </c>
      <c r="G114" s="5">
        <v>0</v>
      </c>
      <c r="H114" s="5">
        <v>0</v>
      </c>
      <c r="I114" s="10">
        <f t="shared" si="5"/>
        <v>0</v>
      </c>
      <c r="J114" s="5" t="s">
        <v>245</v>
      </c>
    </row>
  </sheetData>
  <sortState ref="B97:I114">
    <sortCondition descending="1" ref="I97:I114"/>
  </sortState>
  <mergeCells count="13">
    <mergeCell ref="A1:K1"/>
    <mergeCell ref="A3:K3"/>
    <mergeCell ref="A2:K2"/>
    <mergeCell ref="A28:K28"/>
    <mergeCell ref="A16:K16"/>
    <mergeCell ref="A23:K23"/>
    <mergeCell ref="A5:K5"/>
    <mergeCell ref="A11:K11"/>
    <mergeCell ref="A95:K95"/>
    <mergeCell ref="A74:K74"/>
    <mergeCell ref="A63:K63"/>
    <mergeCell ref="A49:K49"/>
    <mergeCell ref="A37:K37"/>
  </mergeCells>
  <phoneticPr fontId="5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94" fitToHeight="10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0"/>
  <sheetViews>
    <sheetView topLeftCell="A47" workbookViewId="0">
      <selection activeCell="A55" sqref="A55:E71"/>
    </sheetView>
  </sheetViews>
  <sheetFormatPr defaultRowHeight="14.4" x14ac:dyDescent="0.3"/>
  <cols>
    <col min="1" max="1" width="3.5546875" bestFit="1" customWidth="1"/>
    <col min="2" max="2" width="21.88671875" bestFit="1" customWidth="1"/>
    <col min="3" max="3" width="5" customWidth="1"/>
    <col min="4" max="4" width="23.33203125" bestFit="1" customWidth="1"/>
    <col min="5" max="5" width="9.6640625" customWidth="1"/>
    <col min="6" max="6" width="8.109375" customWidth="1"/>
    <col min="7" max="7" width="15" bestFit="1" customWidth="1"/>
    <col min="14" max="14" width="23.33203125" bestFit="1" customWidth="1"/>
  </cols>
  <sheetData>
    <row r="1" spans="1:15" x14ac:dyDescent="0.3">
      <c r="A1" t="s">
        <v>237</v>
      </c>
      <c r="B1" t="s">
        <v>238</v>
      </c>
      <c r="C1" t="s">
        <v>21</v>
      </c>
      <c r="D1" t="s">
        <v>22</v>
      </c>
      <c r="F1" t="s">
        <v>239</v>
      </c>
      <c r="G1" t="s">
        <v>240</v>
      </c>
      <c r="H1" t="s">
        <v>241</v>
      </c>
      <c r="N1" t="s">
        <v>3</v>
      </c>
      <c r="O1">
        <f t="shared" ref="O1:O12" ca="1" si="0">RAND()</f>
        <v>4.7831915815691906E-2</v>
      </c>
    </row>
    <row r="2" spans="1:15" x14ac:dyDescent="0.3">
      <c r="A2">
        <v>4</v>
      </c>
      <c r="B2" t="s">
        <v>6</v>
      </c>
      <c r="C2">
        <v>2008</v>
      </c>
      <c r="D2" t="s">
        <v>0</v>
      </c>
      <c r="E2">
        <v>2</v>
      </c>
      <c r="F2" s="21">
        <v>0.41666666666666669</v>
      </c>
      <c r="G2" t="s">
        <v>230</v>
      </c>
      <c r="H2" t="s">
        <v>222</v>
      </c>
      <c r="N2" t="s">
        <v>118</v>
      </c>
      <c r="O2">
        <f t="shared" ca="1" si="0"/>
        <v>0.84648311007333621</v>
      </c>
    </row>
    <row r="3" spans="1:15" x14ac:dyDescent="0.3">
      <c r="A3">
        <v>23</v>
      </c>
      <c r="B3" s="20" t="s">
        <v>7</v>
      </c>
      <c r="C3">
        <v>2009</v>
      </c>
      <c r="D3" t="s">
        <v>190</v>
      </c>
      <c r="E3">
        <v>3</v>
      </c>
      <c r="F3" s="21">
        <v>0.4375</v>
      </c>
      <c r="G3" t="s">
        <v>230</v>
      </c>
      <c r="H3" t="s">
        <v>226</v>
      </c>
      <c r="N3" t="s">
        <v>145</v>
      </c>
      <c r="O3">
        <f t="shared" ca="1" si="0"/>
        <v>0.5264007657985541</v>
      </c>
    </row>
    <row r="4" spans="1:15" x14ac:dyDescent="0.3">
      <c r="A4">
        <v>26</v>
      </c>
      <c r="B4" s="20" t="s">
        <v>9</v>
      </c>
      <c r="C4">
        <v>2008</v>
      </c>
      <c r="D4" t="s">
        <v>4</v>
      </c>
      <c r="E4">
        <v>4</v>
      </c>
      <c r="F4" s="21">
        <v>0.4375</v>
      </c>
      <c r="G4" t="s">
        <v>230</v>
      </c>
      <c r="H4" t="s">
        <v>226</v>
      </c>
      <c r="N4" t="s">
        <v>189</v>
      </c>
      <c r="O4">
        <f t="shared" ca="1" si="0"/>
        <v>0.2008073922354312</v>
      </c>
    </row>
    <row r="5" spans="1:15" x14ac:dyDescent="0.3">
      <c r="A5">
        <v>21</v>
      </c>
      <c r="B5" s="20" t="s">
        <v>15</v>
      </c>
      <c r="C5">
        <v>2009</v>
      </c>
      <c r="D5" t="s">
        <v>4</v>
      </c>
      <c r="E5">
        <v>5</v>
      </c>
      <c r="F5" s="21">
        <v>0.4375</v>
      </c>
      <c r="G5" t="s">
        <v>230</v>
      </c>
      <c r="H5" t="s">
        <v>226</v>
      </c>
      <c r="N5" t="s">
        <v>119</v>
      </c>
      <c r="O5">
        <f t="shared" ca="1" si="0"/>
        <v>0.63143271621471375</v>
      </c>
    </row>
    <row r="6" spans="1:15" x14ac:dyDescent="0.3">
      <c r="A6">
        <v>28</v>
      </c>
      <c r="B6" s="20" t="s">
        <v>10</v>
      </c>
      <c r="C6">
        <v>2008</v>
      </c>
      <c r="D6" t="s">
        <v>4</v>
      </c>
      <c r="E6">
        <v>6</v>
      </c>
      <c r="F6" s="21">
        <v>0.4375</v>
      </c>
      <c r="G6" t="s">
        <v>230</v>
      </c>
      <c r="H6" t="s">
        <v>226</v>
      </c>
      <c r="N6" t="s">
        <v>22</v>
      </c>
      <c r="O6">
        <f t="shared" ca="1" si="0"/>
        <v>0.68808606310904175</v>
      </c>
    </row>
    <row r="7" spans="1:15" x14ac:dyDescent="0.3">
      <c r="A7">
        <v>7</v>
      </c>
      <c r="B7" s="20" t="s">
        <v>14</v>
      </c>
      <c r="C7">
        <v>2009</v>
      </c>
      <c r="D7" t="s">
        <v>4</v>
      </c>
      <c r="E7">
        <v>7</v>
      </c>
      <c r="F7" s="21">
        <v>0.41666666666666669</v>
      </c>
      <c r="G7" t="s">
        <v>230</v>
      </c>
      <c r="H7" t="s">
        <v>222</v>
      </c>
      <c r="N7" t="s">
        <v>1</v>
      </c>
      <c r="O7">
        <f t="shared" ca="1" si="0"/>
        <v>5.347845817875907E-2</v>
      </c>
    </row>
    <row r="8" spans="1:15" x14ac:dyDescent="0.3">
      <c r="A8">
        <v>5</v>
      </c>
      <c r="B8" s="20" t="s">
        <v>5</v>
      </c>
      <c r="C8">
        <v>2008</v>
      </c>
      <c r="D8" t="s">
        <v>4</v>
      </c>
      <c r="E8">
        <v>8</v>
      </c>
      <c r="F8" s="21">
        <v>0.41666666666666669</v>
      </c>
      <c r="G8" t="s">
        <v>230</v>
      </c>
      <c r="H8" t="s">
        <v>222</v>
      </c>
      <c r="N8" t="s">
        <v>191</v>
      </c>
      <c r="O8">
        <f t="shared" ca="1" si="0"/>
        <v>0.17530346117074025</v>
      </c>
    </row>
    <row r="9" spans="1:15" x14ac:dyDescent="0.3">
      <c r="A9">
        <v>6</v>
      </c>
      <c r="B9" s="20" t="s">
        <v>81</v>
      </c>
      <c r="C9">
        <v>2009</v>
      </c>
      <c r="D9" t="s">
        <v>185</v>
      </c>
      <c r="E9">
        <v>9</v>
      </c>
      <c r="F9" s="21">
        <v>0.41666666666666669</v>
      </c>
      <c r="G9" t="s">
        <v>230</v>
      </c>
      <c r="H9" t="s">
        <v>222</v>
      </c>
      <c r="N9" t="s">
        <v>190</v>
      </c>
      <c r="O9">
        <f t="shared" ca="1" si="0"/>
        <v>0.81858251442471874</v>
      </c>
    </row>
    <row r="10" spans="1:15" x14ac:dyDescent="0.3">
      <c r="A10">
        <v>8</v>
      </c>
      <c r="B10" s="20" t="s">
        <v>11</v>
      </c>
      <c r="C10">
        <v>2009</v>
      </c>
      <c r="D10" t="s">
        <v>118</v>
      </c>
      <c r="E10">
        <v>10</v>
      </c>
      <c r="F10" s="21">
        <v>0.41666666666666669</v>
      </c>
      <c r="G10" t="s">
        <v>230</v>
      </c>
      <c r="H10" t="s">
        <v>222</v>
      </c>
      <c r="N10" t="s">
        <v>4</v>
      </c>
      <c r="O10">
        <f t="shared" ca="1" si="0"/>
        <v>0.22901263741325373</v>
      </c>
    </row>
    <row r="11" spans="1:15" x14ac:dyDescent="0.3">
      <c r="A11">
        <v>27</v>
      </c>
      <c r="B11" s="20" t="s">
        <v>148</v>
      </c>
      <c r="C11">
        <v>2008</v>
      </c>
      <c r="D11" t="s">
        <v>118</v>
      </c>
      <c r="E11">
        <v>11</v>
      </c>
      <c r="F11" s="21">
        <v>0.4375</v>
      </c>
      <c r="G11" t="s">
        <v>230</v>
      </c>
      <c r="H11" t="s">
        <v>226</v>
      </c>
      <c r="N11" t="s">
        <v>0</v>
      </c>
      <c r="O11">
        <f t="shared" ca="1" si="0"/>
        <v>0.51617894393160813</v>
      </c>
    </row>
    <row r="12" spans="1:15" x14ac:dyDescent="0.3">
      <c r="A12">
        <v>19</v>
      </c>
      <c r="B12" t="s">
        <v>188</v>
      </c>
      <c r="C12">
        <v>2005</v>
      </c>
      <c r="D12" t="s">
        <v>189</v>
      </c>
      <c r="E12">
        <v>12</v>
      </c>
      <c r="F12" s="21">
        <v>0.4375</v>
      </c>
      <c r="G12" t="s">
        <v>230</v>
      </c>
      <c r="H12" t="s">
        <v>224</v>
      </c>
      <c r="N12" t="s">
        <v>183</v>
      </c>
      <c r="O12">
        <f t="shared" ca="1" si="0"/>
        <v>0.649617445515279</v>
      </c>
    </row>
    <row r="13" spans="1:15" x14ac:dyDescent="0.3">
      <c r="A13">
        <v>20</v>
      </c>
      <c r="B13" t="s">
        <v>8</v>
      </c>
      <c r="C13">
        <v>2007</v>
      </c>
      <c r="D13" t="s">
        <v>119</v>
      </c>
      <c r="E13">
        <v>13</v>
      </c>
      <c r="F13" s="21">
        <v>0.4375</v>
      </c>
      <c r="G13" t="s">
        <v>230</v>
      </c>
      <c r="H13" t="s">
        <v>225</v>
      </c>
    </row>
    <row r="14" spans="1:15" x14ac:dyDescent="0.3">
      <c r="A14">
        <v>22</v>
      </c>
      <c r="B14" t="s">
        <v>17</v>
      </c>
      <c r="C14">
        <v>2009</v>
      </c>
      <c r="D14" t="s">
        <v>119</v>
      </c>
      <c r="E14">
        <v>14</v>
      </c>
      <c r="F14" s="21">
        <v>0.4375</v>
      </c>
      <c r="G14" t="s">
        <v>230</v>
      </c>
      <c r="H14" t="s">
        <v>226</v>
      </c>
    </row>
    <row r="15" spans="1:15" x14ac:dyDescent="0.3">
      <c r="A15">
        <v>24</v>
      </c>
      <c r="B15" t="s">
        <v>19</v>
      </c>
      <c r="C15">
        <v>2009</v>
      </c>
      <c r="D15" t="s">
        <v>119</v>
      </c>
      <c r="E15">
        <v>15</v>
      </c>
      <c r="F15" s="21">
        <v>0.4375</v>
      </c>
      <c r="G15" t="s">
        <v>230</v>
      </c>
      <c r="H15" t="s">
        <v>226</v>
      </c>
    </row>
    <row r="16" spans="1:15" x14ac:dyDescent="0.3">
      <c r="A16">
        <v>25</v>
      </c>
      <c r="B16" t="s">
        <v>18</v>
      </c>
      <c r="C16">
        <v>2009</v>
      </c>
      <c r="D16" t="s">
        <v>119</v>
      </c>
      <c r="E16">
        <v>16</v>
      </c>
      <c r="F16" s="21">
        <v>0.4375</v>
      </c>
      <c r="G16" t="s">
        <v>230</v>
      </c>
      <c r="H16" t="s">
        <v>226</v>
      </c>
    </row>
    <row r="17" spans="1:8" x14ac:dyDescent="0.3">
      <c r="A17">
        <v>2</v>
      </c>
      <c r="B17" t="s">
        <v>184</v>
      </c>
      <c r="C17">
        <v>2007</v>
      </c>
      <c r="D17" t="s">
        <v>3</v>
      </c>
      <c r="E17">
        <v>17</v>
      </c>
      <c r="F17" s="21">
        <v>0.41666666666666669</v>
      </c>
      <c r="G17" t="s">
        <v>230</v>
      </c>
      <c r="H17" t="s">
        <v>221</v>
      </c>
    </row>
    <row r="18" spans="1:8" x14ac:dyDescent="0.3">
      <c r="A18">
        <v>1</v>
      </c>
      <c r="B18" t="s">
        <v>2</v>
      </c>
      <c r="C18">
        <v>2006</v>
      </c>
      <c r="D18" t="s">
        <v>183</v>
      </c>
      <c r="E18">
        <v>18</v>
      </c>
      <c r="F18" s="21">
        <v>0.41666666666666669</v>
      </c>
      <c r="G18" t="s">
        <v>230</v>
      </c>
      <c r="H18" t="s">
        <v>221</v>
      </c>
    </row>
    <row r="19" spans="1:8" x14ac:dyDescent="0.3">
      <c r="A19">
        <v>3</v>
      </c>
      <c r="B19" t="s">
        <v>146</v>
      </c>
      <c r="C19">
        <v>2007</v>
      </c>
      <c r="D19" t="s">
        <v>183</v>
      </c>
      <c r="E19">
        <v>19</v>
      </c>
      <c r="F19" s="21">
        <v>0.41666666666666669</v>
      </c>
      <c r="G19" t="s">
        <v>230</v>
      </c>
      <c r="H19" t="s">
        <v>221</v>
      </c>
    </row>
    <row r="20" spans="1:8" x14ac:dyDescent="0.3">
      <c r="A20">
        <v>32</v>
      </c>
      <c r="B20" t="s">
        <v>16</v>
      </c>
      <c r="C20">
        <v>2010</v>
      </c>
      <c r="D20" t="s">
        <v>191</v>
      </c>
      <c r="E20">
        <v>2</v>
      </c>
      <c r="F20" s="21">
        <v>0.4458333333333333</v>
      </c>
      <c r="G20" t="s">
        <v>231</v>
      </c>
      <c r="H20" t="s">
        <v>227</v>
      </c>
    </row>
    <row r="21" spans="1:8" x14ac:dyDescent="0.3">
      <c r="A21">
        <v>14</v>
      </c>
      <c r="B21" t="s">
        <v>33</v>
      </c>
      <c r="C21">
        <v>2011</v>
      </c>
      <c r="D21" t="s">
        <v>0</v>
      </c>
      <c r="E21">
        <v>3</v>
      </c>
      <c r="F21" s="21">
        <v>0.42708333333333331</v>
      </c>
      <c r="G21" t="s">
        <v>231</v>
      </c>
      <c r="H21" t="s">
        <v>223</v>
      </c>
    </row>
    <row r="22" spans="1:8" x14ac:dyDescent="0.3">
      <c r="A22">
        <v>15</v>
      </c>
      <c r="B22" t="s">
        <v>43</v>
      </c>
      <c r="C22">
        <v>2011</v>
      </c>
      <c r="D22" t="s">
        <v>0</v>
      </c>
      <c r="E22">
        <v>4</v>
      </c>
      <c r="F22" s="21">
        <v>0.42708333333333331</v>
      </c>
      <c r="G22" t="s">
        <v>231</v>
      </c>
      <c r="H22" t="s">
        <v>223</v>
      </c>
    </row>
    <row r="23" spans="1:8" x14ac:dyDescent="0.3">
      <c r="A23">
        <v>35</v>
      </c>
      <c r="B23" t="s">
        <v>122</v>
      </c>
      <c r="C23">
        <v>2011</v>
      </c>
      <c r="D23" t="s">
        <v>0</v>
      </c>
      <c r="E23">
        <v>5</v>
      </c>
      <c r="F23" s="21">
        <v>0.4458333333333333</v>
      </c>
      <c r="G23" t="s">
        <v>231</v>
      </c>
      <c r="H23" t="s">
        <v>227</v>
      </c>
    </row>
    <row r="24" spans="1:8" x14ac:dyDescent="0.3">
      <c r="A24">
        <v>31</v>
      </c>
      <c r="B24" t="s">
        <v>54</v>
      </c>
      <c r="C24">
        <v>2011</v>
      </c>
      <c r="D24" t="s">
        <v>4</v>
      </c>
      <c r="E24">
        <v>6</v>
      </c>
      <c r="F24" s="21">
        <v>0.4458333333333333</v>
      </c>
      <c r="G24" t="s">
        <v>231</v>
      </c>
      <c r="H24" t="s">
        <v>227</v>
      </c>
    </row>
    <row r="25" spans="1:8" x14ac:dyDescent="0.3">
      <c r="A25">
        <v>18</v>
      </c>
      <c r="B25" t="s">
        <v>13</v>
      </c>
      <c r="C25">
        <v>2010</v>
      </c>
      <c r="D25" t="s">
        <v>185</v>
      </c>
      <c r="E25">
        <v>7</v>
      </c>
      <c r="F25" s="21">
        <v>0.42708333333333331</v>
      </c>
      <c r="G25" t="s">
        <v>231</v>
      </c>
      <c r="H25" t="s">
        <v>223</v>
      </c>
    </row>
    <row r="26" spans="1:8" x14ac:dyDescent="0.3">
      <c r="A26">
        <v>12</v>
      </c>
      <c r="B26" t="s">
        <v>186</v>
      </c>
      <c r="C26">
        <v>2011</v>
      </c>
      <c r="D26" t="s">
        <v>185</v>
      </c>
      <c r="E26">
        <v>8</v>
      </c>
      <c r="F26" s="21">
        <v>0.42708333333333331</v>
      </c>
      <c r="G26" t="s">
        <v>231</v>
      </c>
      <c r="H26" t="s">
        <v>223</v>
      </c>
    </row>
    <row r="27" spans="1:8" x14ac:dyDescent="0.3">
      <c r="A27">
        <v>11</v>
      </c>
      <c r="B27" t="s">
        <v>36</v>
      </c>
      <c r="C27">
        <v>2011</v>
      </c>
      <c r="D27" t="s">
        <v>4</v>
      </c>
      <c r="E27">
        <v>9</v>
      </c>
      <c r="F27" s="21">
        <v>0.42708333333333331</v>
      </c>
      <c r="G27" t="s">
        <v>231</v>
      </c>
      <c r="H27" t="s">
        <v>223</v>
      </c>
    </row>
    <row r="28" spans="1:8" x14ac:dyDescent="0.3">
      <c r="A28">
        <v>13</v>
      </c>
      <c r="B28" t="s">
        <v>121</v>
      </c>
      <c r="C28">
        <v>2011</v>
      </c>
      <c r="D28" t="s">
        <v>4</v>
      </c>
      <c r="E28">
        <v>10</v>
      </c>
      <c r="F28" s="21">
        <v>0.42708333333333331</v>
      </c>
      <c r="G28" t="s">
        <v>231</v>
      </c>
      <c r="H28" t="s">
        <v>223</v>
      </c>
    </row>
    <row r="29" spans="1:8" x14ac:dyDescent="0.3">
      <c r="A29">
        <v>34</v>
      </c>
      <c r="B29" t="s">
        <v>50</v>
      </c>
      <c r="C29">
        <v>2011</v>
      </c>
      <c r="D29" t="s">
        <v>4</v>
      </c>
      <c r="E29">
        <v>11</v>
      </c>
      <c r="F29" s="21">
        <v>0.4458333333333333</v>
      </c>
      <c r="G29" t="s">
        <v>231</v>
      </c>
      <c r="H29" t="s">
        <v>227</v>
      </c>
    </row>
    <row r="30" spans="1:8" x14ac:dyDescent="0.3">
      <c r="A30">
        <v>29</v>
      </c>
      <c r="B30" t="s">
        <v>52</v>
      </c>
      <c r="C30">
        <v>2011</v>
      </c>
      <c r="D30" t="s">
        <v>4</v>
      </c>
      <c r="E30">
        <v>12</v>
      </c>
      <c r="F30" s="21">
        <v>0.4458333333333333</v>
      </c>
      <c r="G30" t="s">
        <v>231</v>
      </c>
      <c r="H30" t="s">
        <v>227</v>
      </c>
    </row>
    <row r="31" spans="1:8" x14ac:dyDescent="0.3">
      <c r="A31">
        <v>17</v>
      </c>
      <c r="B31" t="s">
        <v>147</v>
      </c>
      <c r="C31">
        <v>2010</v>
      </c>
      <c r="D31" t="s">
        <v>118</v>
      </c>
      <c r="E31">
        <v>13</v>
      </c>
      <c r="F31" s="21">
        <v>0.42708333333333331</v>
      </c>
      <c r="G31" t="s">
        <v>231</v>
      </c>
      <c r="H31" t="s">
        <v>223</v>
      </c>
    </row>
    <row r="32" spans="1:8" x14ac:dyDescent="0.3">
      <c r="A32">
        <v>33</v>
      </c>
      <c r="B32" t="s">
        <v>192</v>
      </c>
      <c r="C32">
        <v>2010</v>
      </c>
      <c r="D32" t="s">
        <v>118</v>
      </c>
      <c r="E32">
        <v>14</v>
      </c>
      <c r="F32" s="21">
        <v>0.4458333333333333</v>
      </c>
      <c r="G32" t="s">
        <v>231</v>
      </c>
      <c r="H32" t="s">
        <v>227</v>
      </c>
    </row>
    <row r="33" spans="1:8" x14ac:dyDescent="0.3">
      <c r="A33">
        <v>10</v>
      </c>
      <c r="B33" t="s">
        <v>12</v>
      </c>
      <c r="C33">
        <v>2010</v>
      </c>
      <c r="D33" t="s">
        <v>119</v>
      </c>
      <c r="E33">
        <v>15</v>
      </c>
      <c r="F33" s="21">
        <v>0.42708333333333331</v>
      </c>
      <c r="G33" t="s">
        <v>231</v>
      </c>
      <c r="H33" t="s">
        <v>223</v>
      </c>
    </row>
    <row r="34" spans="1:8" x14ac:dyDescent="0.3">
      <c r="A34">
        <v>30</v>
      </c>
      <c r="B34" t="s">
        <v>53</v>
      </c>
      <c r="C34">
        <v>2011</v>
      </c>
      <c r="D34" t="s">
        <v>119</v>
      </c>
      <c r="E34">
        <v>16</v>
      </c>
      <c r="F34" s="21">
        <v>0.4458333333333333</v>
      </c>
      <c r="G34" t="s">
        <v>231</v>
      </c>
      <c r="H34" t="s">
        <v>227</v>
      </c>
    </row>
    <row r="35" spans="1:8" x14ac:dyDescent="0.3">
      <c r="A35">
        <v>16</v>
      </c>
      <c r="B35" t="s">
        <v>187</v>
      </c>
      <c r="C35">
        <v>2010</v>
      </c>
      <c r="D35" t="s">
        <v>3</v>
      </c>
      <c r="E35">
        <v>17</v>
      </c>
      <c r="F35" s="21">
        <v>0.42708333333333331</v>
      </c>
      <c r="G35" t="s">
        <v>231</v>
      </c>
      <c r="H35" t="s">
        <v>223</v>
      </c>
    </row>
    <row r="36" spans="1:8" x14ac:dyDescent="0.3">
      <c r="A36">
        <v>9</v>
      </c>
      <c r="B36" t="s">
        <v>41</v>
      </c>
      <c r="C36">
        <v>2011</v>
      </c>
      <c r="D36" t="s">
        <v>145</v>
      </c>
      <c r="E36">
        <v>18</v>
      </c>
      <c r="F36" s="21">
        <v>0.42708333333333331</v>
      </c>
      <c r="G36" t="s">
        <v>231</v>
      </c>
      <c r="H36" t="s">
        <v>223</v>
      </c>
    </row>
    <row r="37" spans="1:8" x14ac:dyDescent="0.3">
      <c r="A37">
        <v>36</v>
      </c>
      <c r="B37" t="s">
        <v>39</v>
      </c>
      <c r="C37">
        <v>2013</v>
      </c>
      <c r="D37" t="s">
        <v>0</v>
      </c>
      <c r="E37">
        <v>2</v>
      </c>
      <c r="F37" s="21">
        <v>0.4548611111111111</v>
      </c>
      <c r="G37" t="s">
        <v>232</v>
      </c>
      <c r="H37" t="s">
        <v>228</v>
      </c>
    </row>
    <row r="38" spans="1:8" x14ac:dyDescent="0.3">
      <c r="A38">
        <v>37</v>
      </c>
      <c r="B38" t="s">
        <v>37</v>
      </c>
      <c r="C38">
        <v>2012</v>
      </c>
      <c r="D38" t="s">
        <v>0</v>
      </c>
      <c r="E38">
        <v>3</v>
      </c>
      <c r="F38" s="21">
        <v>0.4548611111111111</v>
      </c>
      <c r="G38" t="s">
        <v>232</v>
      </c>
      <c r="H38" t="s">
        <v>228</v>
      </c>
    </row>
    <row r="39" spans="1:8" x14ac:dyDescent="0.3">
      <c r="A39">
        <v>41</v>
      </c>
      <c r="B39" t="s">
        <v>129</v>
      </c>
      <c r="C39">
        <v>2013</v>
      </c>
      <c r="D39" t="s">
        <v>185</v>
      </c>
      <c r="E39">
        <v>4</v>
      </c>
      <c r="F39" s="21">
        <v>0.4548611111111111</v>
      </c>
      <c r="G39" t="s">
        <v>232</v>
      </c>
      <c r="H39" t="s">
        <v>228</v>
      </c>
    </row>
    <row r="40" spans="1:8" x14ac:dyDescent="0.3">
      <c r="A40">
        <v>40</v>
      </c>
      <c r="B40" t="s">
        <v>35</v>
      </c>
      <c r="C40">
        <v>2012</v>
      </c>
      <c r="D40" t="s">
        <v>4</v>
      </c>
      <c r="E40">
        <v>5</v>
      </c>
      <c r="F40" s="21">
        <v>0.4548611111111111</v>
      </c>
      <c r="G40" t="s">
        <v>232</v>
      </c>
      <c r="H40" t="s">
        <v>228</v>
      </c>
    </row>
    <row r="41" spans="1:8" x14ac:dyDescent="0.3">
      <c r="A41">
        <v>50</v>
      </c>
      <c r="B41" t="s">
        <v>126</v>
      </c>
      <c r="C41">
        <v>2012</v>
      </c>
      <c r="D41" t="s">
        <v>4</v>
      </c>
      <c r="E41">
        <v>6</v>
      </c>
      <c r="F41" s="21">
        <v>0.46180555555555558</v>
      </c>
      <c r="G41" t="s">
        <v>232</v>
      </c>
      <c r="H41" t="s">
        <v>228</v>
      </c>
    </row>
    <row r="42" spans="1:8" x14ac:dyDescent="0.3">
      <c r="A42">
        <v>52</v>
      </c>
      <c r="B42" t="s">
        <v>125</v>
      </c>
      <c r="C42">
        <v>2012</v>
      </c>
      <c r="D42" t="s">
        <v>4</v>
      </c>
      <c r="E42">
        <v>7</v>
      </c>
      <c r="F42" s="21">
        <v>0.46180555555555558</v>
      </c>
      <c r="G42" t="s">
        <v>232</v>
      </c>
      <c r="H42" t="s">
        <v>228</v>
      </c>
    </row>
    <row r="43" spans="1:8" x14ac:dyDescent="0.3">
      <c r="A43">
        <v>43</v>
      </c>
      <c r="B43" t="s">
        <v>196</v>
      </c>
      <c r="C43">
        <v>2012</v>
      </c>
      <c r="D43" t="s">
        <v>4</v>
      </c>
      <c r="E43">
        <v>8</v>
      </c>
      <c r="F43" s="21">
        <v>0.4548611111111111</v>
      </c>
      <c r="G43" t="s">
        <v>232</v>
      </c>
      <c r="H43" t="s">
        <v>228</v>
      </c>
    </row>
    <row r="44" spans="1:8" x14ac:dyDescent="0.3">
      <c r="A44">
        <v>51</v>
      </c>
      <c r="B44" t="s">
        <v>195</v>
      </c>
      <c r="C44">
        <v>2012</v>
      </c>
      <c r="D44" t="s">
        <v>4</v>
      </c>
      <c r="E44">
        <v>9</v>
      </c>
      <c r="F44" s="21">
        <v>0.46180555555555558</v>
      </c>
      <c r="G44" t="s">
        <v>232</v>
      </c>
      <c r="H44" t="s">
        <v>228</v>
      </c>
    </row>
    <row r="45" spans="1:8" x14ac:dyDescent="0.3">
      <c r="A45">
        <v>39</v>
      </c>
      <c r="B45" t="s">
        <v>149</v>
      </c>
      <c r="C45">
        <v>2012</v>
      </c>
      <c r="D45" t="s">
        <v>118</v>
      </c>
      <c r="E45">
        <v>10</v>
      </c>
      <c r="F45" s="21">
        <v>0.4548611111111111</v>
      </c>
      <c r="G45" t="s">
        <v>232</v>
      </c>
      <c r="H45" t="s">
        <v>228</v>
      </c>
    </row>
    <row r="46" spans="1:8" x14ac:dyDescent="0.3">
      <c r="A46">
        <v>44</v>
      </c>
      <c r="B46" t="s">
        <v>198</v>
      </c>
      <c r="C46">
        <v>2013</v>
      </c>
      <c r="D46" t="s">
        <v>118</v>
      </c>
      <c r="E46">
        <v>11</v>
      </c>
      <c r="F46" s="21">
        <v>0.4548611111111111</v>
      </c>
      <c r="G46" t="s">
        <v>232</v>
      </c>
      <c r="H46" t="s">
        <v>228</v>
      </c>
    </row>
    <row r="47" spans="1:8" x14ac:dyDescent="0.3">
      <c r="A47">
        <v>42</v>
      </c>
      <c r="B47" t="s">
        <v>132</v>
      </c>
      <c r="C47">
        <v>2012</v>
      </c>
      <c r="D47" t="s">
        <v>1</v>
      </c>
      <c r="E47">
        <v>12</v>
      </c>
      <c r="F47" s="21">
        <v>0.4548611111111111</v>
      </c>
      <c r="G47" t="s">
        <v>232</v>
      </c>
      <c r="H47" t="s">
        <v>228</v>
      </c>
    </row>
    <row r="48" spans="1:8" x14ac:dyDescent="0.3">
      <c r="A48">
        <v>46</v>
      </c>
      <c r="B48" t="s">
        <v>42</v>
      </c>
      <c r="C48">
        <v>2013</v>
      </c>
      <c r="D48" t="s">
        <v>1</v>
      </c>
      <c r="E48">
        <v>13</v>
      </c>
      <c r="F48" s="21">
        <v>0.46180555555555558</v>
      </c>
      <c r="G48" t="s">
        <v>232</v>
      </c>
      <c r="H48" t="s">
        <v>228</v>
      </c>
    </row>
    <row r="49" spans="1:8" x14ac:dyDescent="0.3">
      <c r="A49">
        <v>47</v>
      </c>
      <c r="B49" t="s">
        <v>142</v>
      </c>
      <c r="C49">
        <v>2013</v>
      </c>
      <c r="D49" t="s">
        <v>1</v>
      </c>
      <c r="E49">
        <v>14</v>
      </c>
      <c r="F49" s="21">
        <v>0.46180555555555558</v>
      </c>
      <c r="G49" t="s">
        <v>232</v>
      </c>
      <c r="H49" t="s">
        <v>228</v>
      </c>
    </row>
    <row r="50" spans="1:8" x14ac:dyDescent="0.3">
      <c r="A50">
        <v>49</v>
      </c>
      <c r="B50" t="s">
        <v>193</v>
      </c>
      <c r="C50">
        <v>2013</v>
      </c>
      <c r="D50" t="s">
        <v>1</v>
      </c>
      <c r="E50">
        <v>15</v>
      </c>
      <c r="F50" s="21">
        <v>0.46180555555555558</v>
      </c>
      <c r="G50" t="s">
        <v>232</v>
      </c>
      <c r="H50" t="s">
        <v>228</v>
      </c>
    </row>
    <row r="51" spans="1:8" x14ac:dyDescent="0.3">
      <c r="A51">
        <v>38</v>
      </c>
      <c r="B51" t="s">
        <v>194</v>
      </c>
      <c r="C51">
        <v>2012</v>
      </c>
      <c r="D51" t="s">
        <v>3</v>
      </c>
      <c r="E51">
        <v>16</v>
      </c>
      <c r="F51" s="21">
        <v>0.4548611111111111</v>
      </c>
      <c r="G51" t="s">
        <v>232</v>
      </c>
      <c r="H51" t="s">
        <v>228</v>
      </c>
    </row>
    <row r="52" spans="1:8" x14ac:dyDescent="0.3">
      <c r="A52">
        <v>45</v>
      </c>
      <c r="B52" t="s">
        <v>34</v>
      </c>
      <c r="C52">
        <v>2012</v>
      </c>
      <c r="D52" t="s">
        <v>145</v>
      </c>
      <c r="E52">
        <v>17</v>
      </c>
      <c r="F52" s="21">
        <v>0.46180555555555558</v>
      </c>
      <c r="G52" t="s">
        <v>232</v>
      </c>
      <c r="H52" t="s">
        <v>228</v>
      </c>
    </row>
    <row r="53" spans="1:8" x14ac:dyDescent="0.3">
      <c r="A53">
        <v>48</v>
      </c>
      <c r="B53" t="s">
        <v>44</v>
      </c>
      <c r="C53">
        <v>2012</v>
      </c>
      <c r="D53" t="s">
        <v>145</v>
      </c>
      <c r="E53">
        <v>18</v>
      </c>
      <c r="F53" s="21">
        <v>0.46180555555555558</v>
      </c>
      <c r="G53" t="s">
        <v>232</v>
      </c>
      <c r="H53" t="s">
        <v>228</v>
      </c>
    </row>
    <row r="54" spans="1:8" x14ac:dyDescent="0.3">
      <c r="A54">
        <v>53</v>
      </c>
      <c r="B54" t="s">
        <v>197</v>
      </c>
      <c r="C54">
        <v>2012</v>
      </c>
      <c r="D54" t="s">
        <v>145</v>
      </c>
      <c r="E54">
        <v>19</v>
      </c>
      <c r="F54" s="21">
        <v>0.46180555555555558</v>
      </c>
      <c r="G54" t="s">
        <v>232</v>
      </c>
      <c r="H54" t="s">
        <v>228</v>
      </c>
    </row>
    <row r="55" spans="1:8" x14ac:dyDescent="0.3">
      <c r="A55">
        <v>63</v>
      </c>
      <c r="B55" t="s">
        <v>45</v>
      </c>
      <c r="C55">
        <v>2013</v>
      </c>
      <c r="D55" t="s">
        <v>0</v>
      </c>
      <c r="E55">
        <v>2</v>
      </c>
      <c r="F55" s="21">
        <v>0.47569444444444442</v>
      </c>
      <c r="G55" t="s">
        <v>233</v>
      </c>
      <c r="H55" t="s">
        <v>229</v>
      </c>
    </row>
    <row r="56" spans="1:8" x14ac:dyDescent="0.3">
      <c r="A56">
        <v>64</v>
      </c>
      <c r="B56" t="s">
        <v>135</v>
      </c>
      <c r="C56">
        <v>2013</v>
      </c>
      <c r="D56" t="s">
        <v>185</v>
      </c>
      <c r="E56">
        <v>3</v>
      </c>
      <c r="F56" s="21">
        <v>0.47569444444444442</v>
      </c>
      <c r="G56" t="s">
        <v>233</v>
      </c>
      <c r="H56" t="s">
        <v>229</v>
      </c>
    </row>
    <row r="57" spans="1:8" x14ac:dyDescent="0.3">
      <c r="A57">
        <v>57</v>
      </c>
      <c r="B57" t="s">
        <v>150</v>
      </c>
      <c r="C57">
        <v>2012</v>
      </c>
      <c r="D57" t="s">
        <v>4</v>
      </c>
      <c r="E57">
        <v>4</v>
      </c>
      <c r="F57" s="21">
        <v>0.46875</v>
      </c>
      <c r="G57" t="s">
        <v>233</v>
      </c>
      <c r="H57" t="s">
        <v>229</v>
      </c>
    </row>
    <row r="58" spans="1:8" x14ac:dyDescent="0.3">
      <c r="A58">
        <v>65</v>
      </c>
      <c r="B58" t="s">
        <v>49</v>
      </c>
      <c r="C58">
        <v>2012</v>
      </c>
      <c r="D58" t="s">
        <v>4</v>
      </c>
      <c r="E58">
        <v>5</v>
      </c>
      <c r="F58" s="21">
        <v>0.47569444444444442</v>
      </c>
      <c r="G58" t="s">
        <v>233</v>
      </c>
      <c r="H58" t="s">
        <v>229</v>
      </c>
    </row>
    <row r="59" spans="1:8" x14ac:dyDescent="0.3">
      <c r="A59">
        <v>61</v>
      </c>
      <c r="B59" t="s">
        <v>164</v>
      </c>
      <c r="C59">
        <v>2013</v>
      </c>
      <c r="D59" t="s">
        <v>4</v>
      </c>
      <c r="E59">
        <v>6</v>
      </c>
      <c r="F59" s="21">
        <v>0.46875</v>
      </c>
      <c r="G59" t="s">
        <v>233</v>
      </c>
      <c r="H59" t="s">
        <v>229</v>
      </c>
    </row>
    <row r="60" spans="1:8" x14ac:dyDescent="0.3">
      <c r="A60">
        <v>67</v>
      </c>
      <c r="B60" t="s">
        <v>46</v>
      </c>
      <c r="C60">
        <v>2013</v>
      </c>
      <c r="D60" t="s">
        <v>4</v>
      </c>
      <c r="E60">
        <v>7</v>
      </c>
      <c r="F60" s="21">
        <v>0.47569444444444442</v>
      </c>
      <c r="G60" t="s">
        <v>233</v>
      </c>
      <c r="H60" t="s">
        <v>229</v>
      </c>
    </row>
    <row r="61" spans="1:8" x14ac:dyDescent="0.3">
      <c r="A61">
        <v>56</v>
      </c>
      <c r="B61" t="s">
        <v>133</v>
      </c>
      <c r="C61">
        <v>2012</v>
      </c>
      <c r="D61" t="s">
        <v>4</v>
      </c>
      <c r="E61">
        <v>8</v>
      </c>
      <c r="F61" s="21">
        <v>0.46875</v>
      </c>
      <c r="G61" t="s">
        <v>233</v>
      </c>
      <c r="H61" t="s">
        <v>229</v>
      </c>
    </row>
    <row r="62" spans="1:8" x14ac:dyDescent="0.3">
      <c r="A62">
        <v>62</v>
      </c>
      <c r="B62" t="s">
        <v>199</v>
      </c>
      <c r="C62">
        <v>2013</v>
      </c>
      <c r="D62" t="s">
        <v>118</v>
      </c>
      <c r="E62">
        <v>9</v>
      </c>
      <c r="F62" s="21">
        <v>0.46875</v>
      </c>
      <c r="G62" t="s">
        <v>233</v>
      </c>
      <c r="H62" t="s">
        <v>229</v>
      </c>
    </row>
    <row r="63" spans="1:8" x14ac:dyDescent="0.3">
      <c r="A63">
        <v>69</v>
      </c>
      <c r="B63" t="s">
        <v>152</v>
      </c>
      <c r="C63">
        <v>2012</v>
      </c>
      <c r="D63" t="s">
        <v>118</v>
      </c>
      <c r="E63">
        <v>10</v>
      </c>
      <c r="F63" s="21">
        <v>0.47569444444444442</v>
      </c>
      <c r="G63" t="s">
        <v>233</v>
      </c>
      <c r="H63" t="s">
        <v>229</v>
      </c>
    </row>
    <row r="64" spans="1:8" x14ac:dyDescent="0.3">
      <c r="A64">
        <v>59</v>
      </c>
      <c r="B64" t="s">
        <v>134</v>
      </c>
      <c r="C64">
        <v>2013</v>
      </c>
      <c r="D64" t="s">
        <v>1</v>
      </c>
      <c r="E64">
        <v>11</v>
      </c>
      <c r="F64" s="21">
        <v>0.46875</v>
      </c>
      <c r="G64" t="s">
        <v>233</v>
      </c>
      <c r="H64" t="s">
        <v>229</v>
      </c>
    </row>
    <row r="65" spans="1:8" x14ac:dyDescent="0.3">
      <c r="A65">
        <v>60</v>
      </c>
      <c r="B65" t="s">
        <v>136</v>
      </c>
      <c r="C65">
        <v>2012</v>
      </c>
      <c r="D65" t="s">
        <v>119</v>
      </c>
      <c r="E65">
        <v>12</v>
      </c>
      <c r="F65" s="21">
        <v>0.46875</v>
      </c>
      <c r="G65" t="s">
        <v>233</v>
      </c>
      <c r="H65" t="s">
        <v>229</v>
      </c>
    </row>
    <row r="66" spans="1:8" x14ac:dyDescent="0.3">
      <c r="A66">
        <v>54</v>
      </c>
      <c r="B66" t="s">
        <v>166</v>
      </c>
      <c r="C66">
        <v>2013</v>
      </c>
      <c r="D66" t="s">
        <v>183</v>
      </c>
      <c r="E66">
        <v>13</v>
      </c>
      <c r="F66" s="21">
        <v>0.46875</v>
      </c>
      <c r="G66" t="s">
        <v>233</v>
      </c>
      <c r="H66" t="s">
        <v>229</v>
      </c>
    </row>
    <row r="67" spans="1:8" x14ac:dyDescent="0.3">
      <c r="A67">
        <v>55</v>
      </c>
      <c r="B67" t="s">
        <v>168</v>
      </c>
      <c r="C67">
        <v>2013</v>
      </c>
      <c r="D67" t="s">
        <v>183</v>
      </c>
      <c r="E67">
        <v>14</v>
      </c>
      <c r="F67" s="21">
        <v>0.46875</v>
      </c>
      <c r="G67" t="s">
        <v>233</v>
      </c>
      <c r="H67" t="s">
        <v>229</v>
      </c>
    </row>
    <row r="68" spans="1:8" x14ac:dyDescent="0.3">
      <c r="A68">
        <v>58</v>
      </c>
      <c r="B68" t="s">
        <v>47</v>
      </c>
      <c r="C68">
        <v>2013</v>
      </c>
      <c r="D68" t="s">
        <v>183</v>
      </c>
      <c r="E68">
        <v>15</v>
      </c>
      <c r="F68" s="21">
        <v>0.46875</v>
      </c>
      <c r="G68" t="s">
        <v>233</v>
      </c>
      <c r="H68" t="s">
        <v>229</v>
      </c>
    </row>
    <row r="69" spans="1:8" x14ac:dyDescent="0.3">
      <c r="A69">
        <v>68</v>
      </c>
      <c r="B69" t="s">
        <v>151</v>
      </c>
      <c r="C69">
        <v>2012</v>
      </c>
      <c r="D69" t="s">
        <v>183</v>
      </c>
      <c r="E69">
        <v>16</v>
      </c>
      <c r="F69" s="21">
        <v>0.47569444444444442</v>
      </c>
      <c r="G69" t="s">
        <v>233</v>
      </c>
      <c r="H69" t="s">
        <v>229</v>
      </c>
    </row>
    <row r="70" spans="1:8" x14ac:dyDescent="0.3">
      <c r="A70">
        <v>66</v>
      </c>
      <c r="B70" t="s">
        <v>51</v>
      </c>
      <c r="C70">
        <v>2012</v>
      </c>
      <c r="D70" t="s">
        <v>145</v>
      </c>
      <c r="E70">
        <v>17</v>
      </c>
      <c r="F70" s="21">
        <v>0.47569444444444442</v>
      </c>
      <c r="G70" t="s">
        <v>233</v>
      </c>
      <c r="H70" t="s">
        <v>229</v>
      </c>
    </row>
    <row r="71" spans="1:8" x14ac:dyDescent="0.3">
      <c r="A71">
        <v>70</v>
      </c>
      <c r="B71" t="s">
        <v>48</v>
      </c>
      <c r="C71">
        <v>2012</v>
      </c>
      <c r="D71" t="s">
        <v>145</v>
      </c>
      <c r="E71">
        <v>18</v>
      </c>
      <c r="F71" s="21">
        <v>0.47569444444444442</v>
      </c>
      <c r="G71" t="s">
        <v>233</v>
      </c>
      <c r="H71" t="s">
        <v>229</v>
      </c>
    </row>
    <row r="72" spans="1:8" x14ac:dyDescent="0.3">
      <c r="F72" s="21"/>
    </row>
    <row r="73" spans="1:8" x14ac:dyDescent="0.3">
      <c r="F73" s="21"/>
    </row>
    <row r="77" spans="1:8" x14ac:dyDescent="0.3">
      <c r="F77" s="21"/>
    </row>
    <row r="78" spans="1:8" x14ac:dyDescent="0.3">
      <c r="F78" s="21"/>
    </row>
    <row r="79" spans="1:8" x14ac:dyDescent="0.3">
      <c r="F79" s="21"/>
    </row>
    <row r="80" spans="1:8" x14ac:dyDescent="0.3">
      <c r="F80" s="21"/>
    </row>
    <row r="81" spans="6:6" x14ac:dyDescent="0.3">
      <c r="F81" s="21"/>
    </row>
    <row r="82" spans="6:6" x14ac:dyDescent="0.3">
      <c r="F82" s="21"/>
    </row>
    <row r="83" spans="6:6" x14ac:dyDescent="0.3">
      <c r="F83" s="21"/>
    </row>
    <row r="84" spans="6:6" x14ac:dyDescent="0.3">
      <c r="F84" s="21"/>
    </row>
    <row r="85" spans="6:6" x14ac:dyDescent="0.3">
      <c r="F85" s="21"/>
    </row>
    <row r="86" spans="6:6" x14ac:dyDescent="0.3">
      <c r="F86" s="21"/>
    </row>
    <row r="87" spans="6:6" x14ac:dyDescent="0.3">
      <c r="F87" s="21"/>
    </row>
    <row r="88" spans="6:6" x14ac:dyDescent="0.3">
      <c r="F88" s="21"/>
    </row>
    <row r="89" spans="6:6" x14ac:dyDescent="0.3">
      <c r="F89" s="21"/>
    </row>
    <row r="90" spans="6:6" x14ac:dyDescent="0.3">
      <c r="F90" s="21"/>
    </row>
  </sheetData>
  <autoFilter ref="A1:H1" xr:uid="{00000000-0009-0000-0000-000002000000}">
    <sortState ref="A2:H71">
      <sortCondition ref="H1"/>
    </sortState>
  </autoFilter>
  <sortState ref="A2:H71">
    <sortCondition ref="G2:G71"/>
    <sortCondition ref="E2:E7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1"/>
  <sheetViews>
    <sheetView topLeftCell="A25" workbookViewId="0">
      <selection activeCell="O40" sqref="O40"/>
    </sheetView>
  </sheetViews>
  <sheetFormatPr defaultRowHeight="14.4" x14ac:dyDescent="0.3"/>
  <cols>
    <col min="1" max="1" width="5.33203125" style="1" bestFit="1" customWidth="1"/>
    <col min="2" max="2" width="4" style="20" bestFit="1" customWidth="1"/>
    <col min="3" max="3" width="20.6640625" bestFit="1" customWidth="1"/>
    <col min="4" max="4" width="5.109375" bestFit="1" customWidth="1"/>
    <col min="5" max="5" width="23.33203125" bestFit="1" customWidth="1"/>
    <col min="6" max="8" width="7.33203125" style="2" customWidth="1"/>
    <col min="9" max="9" width="8.5546875" style="9" bestFit="1" customWidth="1"/>
    <col min="10" max="10" width="6.44140625" style="2" bestFit="1" customWidth="1"/>
  </cols>
  <sheetData>
    <row r="1" spans="1:10" ht="28.8" x14ac:dyDescent="0.55000000000000004">
      <c r="A1" s="24" t="s">
        <v>31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8.8" x14ac:dyDescent="0.55000000000000004">
      <c r="A2" s="24" t="s">
        <v>220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3.4" x14ac:dyDescent="0.45">
      <c r="A3" s="25" t="s">
        <v>59</v>
      </c>
      <c r="B3" s="25"/>
      <c r="C3" s="25"/>
      <c r="D3" s="25"/>
      <c r="E3" s="25"/>
      <c r="F3" s="25"/>
      <c r="G3" s="25"/>
      <c r="H3" s="25"/>
      <c r="I3" s="25"/>
      <c r="J3" s="25"/>
    </row>
    <row r="5" spans="1:10" ht="23.4" x14ac:dyDescent="0.45">
      <c r="A5" s="25" t="s">
        <v>110</v>
      </c>
      <c r="B5" s="25"/>
      <c r="C5" s="25"/>
      <c r="D5" s="25"/>
      <c r="E5" s="25"/>
      <c r="F5" s="25"/>
      <c r="G5" s="25"/>
      <c r="H5" s="25"/>
      <c r="I5" s="25"/>
      <c r="J5" s="25"/>
    </row>
    <row r="6" spans="1:10" s="1" customFormat="1" x14ac:dyDescent="0.3">
      <c r="A6" s="4" t="s">
        <v>20</v>
      </c>
      <c r="B6" s="4" t="s">
        <v>29</v>
      </c>
      <c r="C6" s="4" t="s">
        <v>30</v>
      </c>
      <c r="D6" s="4" t="s">
        <v>21</v>
      </c>
      <c r="E6" s="4" t="s">
        <v>22</v>
      </c>
      <c r="F6" s="3" t="s">
        <v>55</v>
      </c>
      <c r="G6" s="3" t="s">
        <v>56</v>
      </c>
      <c r="H6" s="3" t="s">
        <v>57</v>
      </c>
      <c r="I6" s="3" t="s">
        <v>58</v>
      </c>
      <c r="J6" s="3" t="s">
        <v>28</v>
      </c>
    </row>
    <row r="7" spans="1:10" x14ac:dyDescent="0.3">
      <c r="A7" s="10" t="s">
        <v>88</v>
      </c>
      <c r="B7" s="6">
        <v>112</v>
      </c>
      <c r="C7" s="6" t="s">
        <v>209</v>
      </c>
      <c r="D7" s="6">
        <v>2014</v>
      </c>
      <c r="E7" s="6" t="s">
        <v>3</v>
      </c>
      <c r="F7" s="8">
        <v>2.1</v>
      </c>
      <c r="G7" s="8">
        <v>2.0099999999999998</v>
      </c>
      <c r="H7" s="8">
        <v>1.67</v>
      </c>
      <c r="I7" s="23">
        <f t="shared" ref="I7:I30" si="0">MAX(F7:H7)</f>
        <v>2.1</v>
      </c>
      <c r="J7" s="5">
        <v>1</v>
      </c>
    </row>
    <row r="8" spans="1:10" x14ac:dyDescent="0.3">
      <c r="A8" s="10" t="s">
        <v>89</v>
      </c>
      <c r="B8" s="6">
        <v>114</v>
      </c>
      <c r="C8" s="6" t="s">
        <v>38</v>
      </c>
      <c r="D8" s="6">
        <v>2014</v>
      </c>
      <c r="E8" s="6" t="s">
        <v>183</v>
      </c>
      <c r="F8" s="8">
        <v>2.02</v>
      </c>
      <c r="G8" s="8">
        <v>2.06</v>
      </c>
      <c r="H8" s="8">
        <v>2.02</v>
      </c>
      <c r="I8" s="23">
        <f t="shared" si="0"/>
        <v>2.06</v>
      </c>
      <c r="J8" s="5">
        <v>2</v>
      </c>
    </row>
    <row r="9" spans="1:10" x14ac:dyDescent="0.3">
      <c r="A9" s="10" t="s">
        <v>90</v>
      </c>
      <c r="B9" s="6">
        <v>107</v>
      </c>
      <c r="C9" s="6" t="s">
        <v>159</v>
      </c>
      <c r="D9" s="6">
        <v>2016</v>
      </c>
      <c r="E9" s="6" t="s">
        <v>183</v>
      </c>
      <c r="F9" s="8">
        <v>1.77</v>
      </c>
      <c r="G9" s="8">
        <v>1.9</v>
      </c>
      <c r="H9" s="8">
        <v>2</v>
      </c>
      <c r="I9" s="23">
        <f t="shared" si="0"/>
        <v>2</v>
      </c>
      <c r="J9" s="5">
        <v>3</v>
      </c>
    </row>
    <row r="10" spans="1:10" x14ac:dyDescent="0.3">
      <c r="A10" s="10" t="s">
        <v>91</v>
      </c>
      <c r="B10" s="6">
        <v>103</v>
      </c>
      <c r="C10" s="6" t="s">
        <v>130</v>
      </c>
      <c r="D10" s="6">
        <v>2014</v>
      </c>
      <c r="E10" s="6" t="s">
        <v>183</v>
      </c>
      <c r="F10" s="8">
        <v>1.86</v>
      </c>
      <c r="G10" s="8">
        <v>1.93</v>
      </c>
      <c r="H10" s="8">
        <v>1.88</v>
      </c>
      <c r="I10" s="23">
        <f t="shared" si="0"/>
        <v>1.93</v>
      </c>
      <c r="J10" s="5">
        <v>4</v>
      </c>
    </row>
    <row r="11" spans="1:10" x14ac:dyDescent="0.3">
      <c r="A11" s="10" t="s">
        <v>92</v>
      </c>
      <c r="B11" s="6">
        <v>111</v>
      </c>
      <c r="C11" s="6" t="s">
        <v>128</v>
      </c>
      <c r="D11" s="6">
        <v>2014</v>
      </c>
      <c r="E11" s="6" t="s">
        <v>0</v>
      </c>
      <c r="F11" s="8">
        <v>1.8</v>
      </c>
      <c r="G11" s="8">
        <v>1.86</v>
      </c>
      <c r="H11" s="8">
        <v>1.89</v>
      </c>
      <c r="I11" s="23">
        <f t="shared" si="0"/>
        <v>1.89</v>
      </c>
      <c r="J11" s="5">
        <v>5</v>
      </c>
    </row>
    <row r="12" spans="1:10" x14ac:dyDescent="0.3">
      <c r="A12" s="10" t="s">
        <v>111</v>
      </c>
      <c r="B12" s="6">
        <v>105</v>
      </c>
      <c r="C12" s="6" t="s">
        <v>203</v>
      </c>
      <c r="D12" s="6">
        <v>2015</v>
      </c>
      <c r="E12" s="6" t="s">
        <v>118</v>
      </c>
      <c r="F12" s="8">
        <v>1.84</v>
      </c>
      <c r="G12" s="8">
        <v>1.8</v>
      </c>
      <c r="H12" s="8">
        <v>1.87</v>
      </c>
      <c r="I12" s="23">
        <f t="shared" si="0"/>
        <v>1.87</v>
      </c>
      <c r="J12" s="5">
        <v>6</v>
      </c>
    </row>
    <row r="13" spans="1:10" x14ac:dyDescent="0.3">
      <c r="A13" s="10" t="s">
        <v>93</v>
      </c>
      <c r="B13" s="6">
        <v>118</v>
      </c>
      <c r="C13" s="6" t="s">
        <v>181</v>
      </c>
      <c r="D13" s="6">
        <v>2015</v>
      </c>
      <c r="E13" s="6" t="s">
        <v>0</v>
      </c>
      <c r="F13" s="8">
        <v>1.75</v>
      </c>
      <c r="G13" s="8">
        <v>1.86</v>
      </c>
      <c r="H13" s="8">
        <v>1.83</v>
      </c>
      <c r="I13" s="23">
        <f t="shared" si="0"/>
        <v>1.86</v>
      </c>
      <c r="J13" s="5">
        <v>7</v>
      </c>
    </row>
    <row r="14" spans="1:10" x14ac:dyDescent="0.3">
      <c r="A14" s="10" t="s">
        <v>94</v>
      </c>
      <c r="B14" s="6">
        <v>116</v>
      </c>
      <c r="C14" s="6" t="s">
        <v>127</v>
      </c>
      <c r="D14" s="6">
        <v>2016</v>
      </c>
      <c r="E14" s="6" t="s">
        <v>1</v>
      </c>
      <c r="F14" s="8">
        <v>1.38</v>
      </c>
      <c r="G14" s="8">
        <v>0</v>
      </c>
      <c r="H14" s="8">
        <v>1.86</v>
      </c>
      <c r="I14" s="23">
        <f t="shared" si="0"/>
        <v>1.86</v>
      </c>
      <c r="J14" s="5">
        <v>8</v>
      </c>
    </row>
    <row r="15" spans="1:10" x14ac:dyDescent="0.3">
      <c r="A15" s="10" t="s">
        <v>95</v>
      </c>
      <c r="B15" s="6">
        <v>102</v>
      </c>
      <c r="C15" s="6" t="s">
        <v>201</v>
      </c>
      <c r="D15" s="6">
        <v>2015</v>
      </c>
      <c r="E15" s="6" t="s">
        <v>4</v>
      </c>
      <c r="F15" s="8">
        <v>1.84</v>
      </c>
      <c r="G15" s="8">
        <v>1.74</v>
      </c>
      <c r="H15" s="8">
        <v>1.76</v>
      </c>
      <c r="I15" s="23">
        <f t="shared" si="0"/>
        <v>1.84</v>
      </c>
      <c r="J15" s="5">
        <v>9</v>
      </c>
    </row>
    <row r="16" spans="1:10" x14ac:dyDescent="0.3">
      <c r="A16" s="10" t="s">
        <v>96</v>
      </c>
      <c r="B16" s="6">
        <v>101</v>
      </c>
      <c r="C16" s="6" t="s">
        <v>40</v>
      </c>
      <c r="D16" s="6">
        <v>2015</v>
      </c>
      <c r="E16" s="6" t="s">
        <v>0</v>
      </c>
      <c r="F16" s="8">
        <v>1.66</v>
      </c>
      <c r="G16" s="8">
        <v>1.68</v>
      </c>
      <c r="H16" s="8">
        <v>1.67</v>
      </c>
      <c r="I16" s="23">
        <f t="shared" si="0"/>
        <v>1.68</v>
      </c>
      <c r="J16" s="5">
        <v>10</v>
      </c>
    </row>
    <row r="17" spans="1:10" x14ac:dyDescent="0.3">
      <c r="A17" s="10" t="s">
        <v>107</v>
      </c>
      <c r="B17" s="6">
        <v>109</v>
      </c>
      <c r="C17" s="6" t="s">
        <v>205</v>
      </c>
      <c r="D17" s="6">
        <v>2015</v>
      </c>
      <c r="E17" s="6" t="s">
        <v>0</v>
      </c>
      <c r="F17" s="8">
        <v>1.67</v>
      </c>
      <c r="G17" s="8">
        <v>1.6</v>
      </c>
      <c r="H17" s="8">
        <v>1.65</v>
      </c>
      <c r="I17" s="23">
        <f t="shared" si="0"/>
        <v>1.67</v>
      </c>
      <c r="J17" s="5">
        <v>11</v>
      </c>
    </row>
    <row r="18" spans="1:10" x14ac:dyDescent="0.3">
      <c r="A18" s="10" t="s">
        <v>97</v>
      </c>
      <c r="B18" s="6">
        <v>120</v>
      </c>
      <c r="C18" s="6" t="s">
        <v>206</v>
      </c>
      <c r="D18" s="6">
        <v>2014</v>
      </c>
      <c r="E18" s="6" t="s">
        <v>4</v>
      </c>
      <c r="F18" s="8">
        <v>1.5</v>
      </c>
      <c r="G18" s="8">
        <v>1.1499999999999999</v>
      </c>
      <c r="H18" s="8">
        <v>1.66</v>
      </c>
      <c r="I18" s="23">
        <f t="shared" si="0"/>
        <v>1.66</v>
      </c>
      <c r="J18" s="5">
        <v>12</v>
      </c>
    </row>
    <row r="19" spans="1:10" x14ac:dyDescent="0.3">
      <c r="A19" s="10" t="s">
        <v>98</v>
      </c>
      <c r="B19" s="6">
        <v>121</v>
      </c>
      <c r="C19" s="6" t="s">
        <v>123</v>
      </c>
      <c r="D19" s="6">
        <v>2014</v>
      </c>
      <c r="E19" s="6" t="s">
        <v>4</v>
      </c>
      <c r="F19" s="8">
        <v>0</v>
      </c>
      <c r="G19" s="8">
        <v>1.58</v>
      </c>
      <c r="H19" s="8">
        <v>1.65</v>
      </c>
      <c r="I19" s="23">
        <f t="shared" si="0"/>
        <v>1.65</v>
      </c>
      <c r="J19" s="5">
        <v>13</v>
      </c>
    </row>
    <row r="20" spans="1:10" x14ac:dyDescent="0.3">
      <c r="A20" s="10" t="s">
        <v>99</v>
      </c>
      <c r="B20" s="6">
        <v>122</v>
      </c>
      <c r="C20" s="6" t="s">
        <v>124</v>
      </c>
      <c r="D20" s="6">
        <v>2014</v>
      </c>
      <c r="E20" s="6" t="s">
        <v>118</v>
      </c>
      <c r="F20" s="8">
        <v>1.54</v>
      </c>
      <c r="G20" s="8">
        <v>1.52</v>
      </c>
      <c r="H20" s="8">
        <v>1.61</v>
      </c>
      <c r="I20" s="23">
        <f t="shared" si="0"/>
        <v>1.61</v>
      </c>
      <c r="J20" s="5">
        <v>14</v>
      </c>
    </row>
    <row r="21" spans="1:10" x14ac:dyDescent="0.3">
      <c r="A21" s="10" t="s">
        <v>108</v>
      </c>
      <c r="B21" s="6">
        <v>104</v>
      </c>
      <c r="C21" s="6" t="s">
        <v>160</v>
      </c>
      <c r="D21" s="6">
        <v>2015</v>
      </c>
      <c r="E21" s="6" t="s">
        <v>4</v>
      </c>
      <c r="F21" s="8">
        <v>1.39</v>
      </c>
      <c r="G21" s="8">
        <v>1.55</v>
      </c>
      <c r="H21" s="8">
        <v>1.58</v>
      </c>
      <c r="I21" s="23">
        <f t="shared" si="0"/>
        <v>1.58</v>
      </c>
      <c r="J21" s="5">
        <v>15</v>
      </c>
    </row>
    <row r="22" spans="1:10" x14ac:dyDescent="0.3">
      <c r="A22" s="10" t="s">
        <v>100</v>
      </c>
      <c r="B22" s="6">
        <v>113</v>
      </c>
      <c r="C22" s="6" t="s">
        <v>200</v>
      </c>
      <c r="D22" s="6">
        <v>2016</v>
      </c>
      <c r="E22" s="6" t="s">
        <v>0</v>
      </c>
      <c r="F22" s="8">
        <v>1.58</v>
      </c>
      <c r="G22" s="8">
        <v>1.45</v>
      </c>
      <c r="H22" s="8">
        <v>1.52</v>
      </c>
      <c r="I22" s="23">
        <f t="shared" si="0"/>
        <v>1.58</v>
      </c>
      <c r="J22" s="5">
        <v>16</v>
      </c>
    </row>
    <row r="23" spans="1:10" x14ac:dyDescent="0.3">
      <c r="A23" s="10" t="s">
        <v>109</v>
      </c>
      <c r="B23" s="6">
        <v>117</v>
      </c>
      <c r="C23" s="6" t="s">
        <v>204</v>
      </c>
      <c r="D23" s="6">
        <v>2014</v>
      </c>
      <c r="E23" s="6" t="s">
        <v>118</v>
      </c>
      <c r="F23" s="8">
        <v>1.45</v>
      </c>
      <c r="G23" s="8">
        <v>1.36</v>
      </c>
      <c r="H23" s="8">
        <v>1.58</v>
      </c>
      <c r="I23" s="23">
        <f t="shared" si="0"/>
        <v>1.58</v>
      </c>
      <c r="J23" s="5">
        <v>17</v>
      </c>
    </row>
    <row r="24" spans="1:10" x14ac:dyDescent="0.3">
      <c r="A24" s="10" t="s">
        <v>101</v>
      </c>
      <c r="B24" s="6">
        <v>125</v>
      </c>
      <c r="C24" s="6" t="s">
        <v>210</v>
      </c>
      <c r="D24" s="6">
        <v>2015</v>
      </c>
      <c r="E24" s="6" t="s">
        <v>118</v>
      </c>
      <c r="F24" s="8">
        <v>1.32</v>
      </c>
      <c r="G24" s="8">
        <v>1.58</v>
      </c>
      <c r="H24" s="8">
        <v>1.37</v>
      </c>
      <c r="I24" s="23">
        <f t="shared" si="0"/>
        <v>1.58</v>
      </c>
      <c r="J24" s="5">
        <v>18</v>
      </c>
    </row>
    <row r="25" spans="1:10" x14ac:dyDescent="0.3">
      <c r="A25" s="10" t="s">
        <v>102</v>
      </c>
      <c r="B25" s="6">
        <v>108</v>
      </c>
      <c r="C25" s="6" t="s">
        <v>158</v>
      </c>
      <c r="D25" s="6">
        <v>2016</v>
      </c>
      <c r="E25" s="6" t="s">
        <v>183</v>
      </c>
      <c r="F25" s="8">
        <v>1.51</v>
      </c>
      <c r="G25" s="8">
        <v>1.56</v>
      </c>
      <c r="H25" s="8">
        <v>1.48</v>
      </c>
      <c r="I25" s="23">
        <f t="shared" si="0"/>
        <v>1.56</v>
      </c>
      <c r="J25" s="5">
        <v>19</v>
      </c>
    </row>
    <row r="26" spans="1:10" x14ac:dyDescent="0.3">
      <c r="A26" s="10" t="s">
        <v>103</v>
      </c>
      <c r="B26" s="6">
        <v>123</v>
      </c>
      <c r="C26" s="6" t="s">
        <v>208</v>
      </c>
      <c r="D26" s="6">
        <v>2017</v>
      </c>
      <c r="E26" s="6" t="s">
        <v>0</v>
      </c>
      <c r="F26" s="8">
        <v>1.54</v>
      </c>
      <c r="G26" s="8">
        <v>0</v>
      </c>
      <c r="H26" s="8">
        <v>1.41</v>
      </c>
      <c r="I26" s="23">
        <f t="shared" si="0"/>
        <v>1.54</v>
      </c>
      <c r="J26" s="5">
        <v>20</v>
      </c>
    </row>
    <row r="27" spans="1:10" x14ac:dyDescent="0.3">
      <c r="A27" s="10" t="s">
        <v>114</v>
      </c>
      <c r="B27" s="6">
        <v>124</v>
      </c>
      <c r="C27" s="6" t="s">
        <v>131</v>
      </c>
      <c r="D27" s="6">
        <v>2014</v>
      </c>
      <c r="E27" s="6" t="s">
        <v>118</v>
      </c>
      <c r="F27" s="8">
        <v>0</v>
      </c>
      <c r="G27" s="8">
        <v>1.1399999999999999</v>
      </c>
      <c r="H27" s="8">
        <v>1.53</v>
      </c>
      <c r="I27" s="23">
        <f t="shared" si="0"/>
        <v>1.53</v>
      </c>
      <c r="J27" s="5">
        <v>21</v>
      </c>
    </row>
    <row r="28" spans="1:10" x14ac:dyDescent="0.3">
      <c r="A28" s="10" t="s">
        <v>104</v>
      </c>
      <c r="B28" s="6">
        <v>106</v>
      </c>
      <c r="C28" s="6" t="s">
        <v>161</v>
      </c>
      <c r="D28" s="6">
        <v>2017</v>
      </c>
      <c r="E28" s="6" t="s">
        <v>183</v>
      </c>
      <c r="F28" s="8">
        <v>1.27</v>
      </c>
      <c r="G28" s="8">
        <v>1.36</v>
      </c>
      <c r="H28" s="8">
        <v>1.34</v>
      </c>
      <c r="I28" s="23">
        <f t="shared" si="0"/>
        <v>1.36</v>
      </c>
      <c r="J28" s="5">
        <v>22</v>
      </c>
    </row>
    <row r="29" spans="1:10" x14ac:dyDescent="0.3">
      <c r="A29" s="10" t="s">
        <v>105</v>
      </c>
      <c r="B29" s="6">
        <v>119</v>
      </c>
      <c r="C29" s="6" t="s">
        <v>157</v>
      </c>
      <c r="D29" s="6">
        <v>2014</v>
      </c>
      <c r="E29" s="6" t="s">
        <v>183</v>
      </c>
      <c r="F29" s="8">
        <v>1.29</v>
      </c>
      <c r="G29" s="8">
        <v>0</v>
      </c>
      <c r="H29" s="8">
        <v>1.35</v>
      </c>
      <c r="I29" s="23">
        <f t="shared" si="0"/>
        <v>1.35</v>
      </c>
      <c r="J29" s="5">
        <v>23</v>
      </c>
    </row>
    <row r="30" spans="1:10" x14ac:dyDescent="0.3">
      <c r="A30" s="10" t="s">
        <v>106</v>
      </c>
      <c r="B30" s="6">
        <v>110</v>
      </c>
      <c r="C30" s="6" t="s">
        <v>207</v>
      </c>
      <c r="D30" s="6">
        <v>2014</v>
      </c>
      <c r="E30" s="6" t="s">
        <v>4</v>
      </c>
      <c r="F30" s="8">
        <v>1.04</v>
      </c>
      <c r="G30" s="8">
        <v>1.1299999999999999</v>
      </c>
      <c r="H30" s="8">
        <v>0</v>
      </c>
      <c r="I30" s="23">
        <f t="shared" si="0"/>
        <v>1.1299999999999999</v>
      </c>
      <c r="J30" s="5">
        <v>24</v>
      </c>
    </row>
    <row r="31" spans="1:10" x14ac:dyDescent="0.3">
      <c r="A31" s="10"/>
      <c r="B31" s="6">
        <v>115</v>
      </c>
      <c r="C31" s="6" t="s">
        <v>202</v>
      </c>
      <c r="D31" s="6">
        <v>2016</v>
      </c>
      <c r="E31" s="6" t="s">
        <v>183</v>
      </c>
      <c r="F31" s="8"/>
      <c r="G31" s="8"/>
      <c r="H31" s="8"/>
      <c r="I31" s="23"/>
      <c r="J31" s="23" t="s">
        <v>245</v>
      </c>
    </row>
    <row r="34" spans="1:10" ht="23.4" x14ac:dyDescent="0.45">
      <c r="A34" s="25" t="s">
        <v>120</v>
      </c>
      <c r="B34" s="25"/>
      <c r="C34" s="25"/>
      <c r="D34" s="25"/>
      <c r="E34" s="25"/>
      <c r="F34" s="25"/>
      <c r="G34" s="25"/>
      <c r="H34" s="25"/>
      <c r="I34" s="25"/>
      <c r="J34" s="25"/>
    </row>
    <row r="35" spans="1:10" s="1" customFormat="1" x14ac:dyDescent="0.3">
      <c r="A35" s="4" t="s">
        <v>20</v>
      </c>
      <c r="B35" s="4" t="s">
        <v>29</v>
      </c>
      <c r="C35" s="4" t="s">
        <v>30</v>
      </c>
      <c r="D35" s="4" t="s">
        <v>21</v>
      </c>
      <c r="E35" s="4" t="s">
        <v>22</v>
      </c>
      <c r="F35" s="3" t="s">
        <v>55</v>
      </c>
      <c r="G35" s="3" t="s">
        <v>56</v>
      </c>
      <c r="H35" s="3" t="s">
        <v>57</v>
      </c>
      <c r="I35" s="3" t="s">
        <v>58</v>
      </c>
      <c r="J35" s="3" t="s">
        <v>28</v>
      </c>
    </row>
    <row r="36" spans="1:10" x14ac:dyDescent="0.3">
      <c r="A36" s="10" t="s">
        <v>88</v>
      </c>
      <c r="B36" s="6">
        <v>133</v>
      </c>
      <c r="C36" s="6" t="s">
        <v>137</v>
      </c>
      <c r="D36" s="6">
        <v>2014</v>
      </c>
      <c r="E36" s="6" t="s">
        <v>4</v>
      </c>
      <c r="F36" s="8">
        <v>1.99</v>
      </c>
      <c r="G36" s="8">
        <v>1.83</v>
      </c>
      <c r="H36" s="8">
        <v>1.9</v>
      </c>
      <c r="I36" s="23">
        <f t="shared" ref="I36:I50" si="1">MAX(F36:H36)</f>
        <v>1.99</v>
      </c>
      <c r="J36" s="5">
        <v>1</v>
      </c>
    </row>
    <row r="37" spans="1:10" x14ac:dyDescent="0.3">
      <c r="A37" s="10" t="s">
        <v>89</v>
      </c>
      <c r="B37" s="6">
        <v>126</v>
      </c>
      <c r="C37" s="6" t="s">
        <v>165</v>
      </c>
      <c r="D37" s="6">
        <v>2014</v>
      </c>
      <c r="E37" s="6" t="s">
        <v>118</v>
      </c>
      <c r="F37" s="8">
        <v>1.82</v>
      </c>
      <c r="G37" s="8">
        <v>1.94</v>
      </c>
      <c r="H37" s="8">
        <v>1.86</v>
      </c>
      <c r="I37" s="23">
        <f t="shared" si="1"/>
        <v>1.94</v>
      </c>
      <c r="J37" s="5">
        <v>2</v>
      </c>
    </row>
    <row r="38" spans="1:10" x14ac:dyDescent="0.3">
      <c r="A38" s="10" t="s">
        <v>90</v>
      </c>
      <c r="B38" s="6">
        <v>134</v>
      </c>
      <c r="C38" s="6" t="s">
        <v>216</v>
      </c>
      <c r="D38" s="6">
        <v>2015</v>
      </c>
      <c r="E38" s="6" t="s">
        <v>0</v>
      </c>
      <c r="F38" s="8">
        <v>1.82</v>
      </c>
      <c r="G38" s="8">
        <v>1.81</v>
      </c>
      <c r="H38" s="8">
        <v>1.91</v>
      </c>
      <c r="I38" s="23">
        <f t="shared" si="1"/>
        <v>1.91</v>
      </c>
      <c r="J38" s="5">
        <v>3</v>
      </c>
    </row>
    <row r="39" spans="1:10" x14ac:dyDescent="0.3">
      <c r="A39" s="10" t="s">
        <v>91</v>
      </c>
      <c r="B39" s="6">
        <v>137</v>
      </c>
      <c r="C39" s="6" t="s">
        <v>163</v>
      </c>
      <c r="D39" s="6">
        <v>2014</v>
      </c>
      <c r="E39" s="6" t="s">
        <v>4</v>
      </c>
      <c r="F39" s="8">
        <v>1.86</v>
      </c>
      <c r="G39" s="8">
        <v>1.77</v>
      </c>
      <c r="H39" s="8">
        <v>1.84</v>
      </c>
      <c r="I39" s="23">
        <f t="shared" si="1"/>
        <v>1.86</v>
      </c>
      <c r="J39" s="5">
        <v>4</v>
      </c>
    </row>
    <row r="40" spans="1:10" x14ac:dyDescent="0.3">
      <c r="A40" s="10" t="s">
        <v>92</v>
      </c>
      <c r="B40" s="6">
        <v>139</v>
      </c>
      <c r="C40" s="6" t="s">
        <v>219</v>
      </c>
      <c r="D40" s="6">
        <v>2016</v>
      </c>
      <c r="E40" s="6" t="s">
        <v>4</v>
      </c>
      <c r="F40" s="8">
        <v>1.69</v>
      </c>
      <c r="G40" s="8">
        <v>1.77</v>
      </c>
      <c r="H40" s="8">
        <v>1.61</v>
      </c>
      <c r="I40" s="23">
        <f t="shared" si="1"/>
        <v>1.77</v>
      </c>
      <c r="J40" s="5">
        <v>5</v>
      </c>
    </row>
    <row r="41" spans="1:10" x14ac:dyDescent="0.3">
      <c r="A41" s="10" t="s">
        <v>111</v>
      </c>
      <c r="B41" s="6">
        <v>140</v>
      </c>
      <c r="C41" s="6" t="s">
        <v>242</v>
      </c>
      <c r="D41" s="6">
        <v>2014</v>
      </c>
      <c r="E41" s="6" t="s">
        <v>243</v>
      </c>
      <c r="F41" s="8">
        <v>1.76</v>
      </c>
      <c r="G41" s="8">
        <v>1.72</v>
      </c>
      <c r="H41" s="8">
        <v>1.63</v>
      </c>
      <c r="I41" s="23">
        <f t="shared" si="1"/>
        <v>1.76</v>
      </c>
      <c r="J41" s="5">
        <v>6</v>
      </c>
    </row>
    <row r="42" spans="1:10" x14ac:dyDescent="0.3">
      <c r="A42" s="10" t="s">
        <v>93</v>
      </c>
      <c r="B42" s="6">
        <v>129</v>
      </c>
      <c r="C42" s="6" t="s">
        <v>213</v>
      </c>
      <c r="D42" s="6">
        <v>2015</v>
      </c>
      <c r="E42" s="6" t="s">
        <v>4</v>
      </c>
      <c r="F42" s="8">
        <v>1.7</v>
      </c>
      <c r="G42" s="8">
        <v>1.75</v>
      </c>
      <c r="H42" s="8">
        <v>1.65</v>
      </c>
      <c r="I42" s="23">
        <f t="shared" si="1"/>
        <v>1.75</v>
      </c>
      <c r="J42" s="5">
        <v>7</v>
      </c>
    </row>
    <row r="43" spans="1:10" x14ac:dyDescent="0.3">
      <c r="A43" s="10" t="s">
        <v>94</v>
      </c>
      <c r="B43" s="6">
        <v>141</v>
      </c>
      <c r="C43" s="6" t="s">
        <v>244</v>
      </c>
      <c r="D43" s="6">
        <v>2014</v>
      </c>
      <c r="E43" s="6" t="s">
        <v>243</v>
      </c>
      <c r="F43" s="8">
        <v>1.6</v>
      </c>
      <c r="G43" s="8">
        <v>1.68</v>
      </c>
      <c r="H43" s="8">
        <v>0</v>
      </c>
      <c r="I43" s="23">
        <f t="shared" si="1"/>
        <v>1.68</v>
      </c>
      <c r="J43" s="5">
        <v>8</v>
      </c>
    </row>
    <row r="44" spans="1:10" x14ac:dyDescent="0.3">
      <c r="A44" s="10" t="s">
        <v>95</v>
      </c>
      <c r="B44" s="6">
        <v>128</v>
      </c>
      <c r="C44" s="6" t="s">
        <v>212</v>
      </c>
      <c r="D44" s="6">
        <v>2015</v>
      </c>
      <c r="E44" s="6" t="s">
        <v>118</v>
      </c>
      <c r="F44" s="8">
        <v>1.58</v>
      </c>
      <c r="G44" s="8">
        <v>1.66</v>
      </c>
      <c r="H44" s="8">
        <v>1.62</v>
      </c>
      <c r="I44" s="23">
        <f t="shared" si="1"/>
        <v>1.66</v>
      </c>
      <c r="J44" s="5">
        <v>9</v>
      </c>
    </row>
    <row r="45" spans="1:10" x14ac:dyDescent="0.3">
      <c r="A45" s="10" t="s">
        <v>96</v>
      </c>
      <c r="B45" s="6">
        <v>138</v>
      </c>
      <c r="C45" s="6" t="s">
        <v>167</v>
      </c>
      <c r="D45" s="6">
        <v>2014</v>
      </c>
      <c r="E45" s="6" t="s">
        <v>1</v>
      </c>
      <c r="F45" s="8">
        <v>0</v>
      </c>
      <c r="G45" s="8">
        <v>0</v>
      </c>
      <c r="H45" s="8">
        <v>1.62</v>
      </c>
      <c r="I45" s="23">
        <f t="shared" si="1"/>
        <v>1.62</v>
      </c>
      <c r="J45" s="5">
        <v>10</v>
      </c>
    </row>
    <row r="46" spans="1:10" x14ac:dyDescent="0.3">
      <c r="A46" s="10" t="s">
        <v>107</v>
      </c>
      <c r="B46" s="6">
        <v>127</v>
      </c>
      <c r="C46" s="6" t="s">
        <v>211</v>
      </c>
      <c r="D46" s="6">
        <v>2015</v>
      </c>
      <c r="E46" s="6" t="s">
        <v>4</v>
      </c>
      <c r="F46" s="8">
        <v>1.61</v>
      </c>
      <c r="G46" s="8">
        <v>1.55</v>
      </c>
      <c r="H46" s="8">
        <v>1.38</v>
      </c>
      <c r="I46" s="23">
        <f t="shared" si="1"/>
        <v>1.61</v>
      </c>
      <c r="J46" s="5">
        <v>11</v>
      </c>
    </row>
    <row r="47" spans="1:10" x14ac:dyDescent="0.3">
      <c r="A47" s="10" t="s">
        <v>97</v>
      </c>
      <c r="B47" s="6">
        <v>135</v>
      </c>
      <c r="C47" s="6" t="s">
        <v>217</v>
      </c>
      <c r="D47" s="6">
        <v>2015</v>
      </c>
      <c r="E47" s="6" t="s">
        <v>1</v>
      </c>
      <c r="F47" s="8">
        <v>1.02</v>
      </c>
      <c r="G47" s="8">
        <v>1.5</v>
      </c>
      <c r="H47" s="8">
        <v>1.58</v>
      </c>
      <c r="I47" s="23">
        <f t="shared" si="1"/>
        <v>1.58</v>
      </c>
      <c r="J47" s="5">
        <v>12</v>
      </c>
    </row>
    <row r="48" spans="1:10" x14ac:dyDescent="0.3">
      <c r="A48" s="10" t="s">
        <v>98</v>
      </c>
      <c r="B48" s="6">
        <v>130</v>
      </c>
      <c r="C48" s="6" t="s">
        <v>214</v>
      </c>
      <c r="D48" s="6">
        <v>2015</v>
      </c>
      <c r="E48" s="6" t="s">
        <v>4</v>
      </c>
      <c r="F48" s="8">
        <v>1.54</v>
      </c>
      <c r="G48" s="8">
        <v>1.55</v>
      </c>
      <c r="H48" s="8">
        <v>1.57</v>
      </c>
      <c r="I48" s="23">
        <f t="shared" si="1"/>
        <v>1.57</v>
      </c>
      <c r="J48" s="5">
        <v>13</v>
      </c>
    </row>
    <row r="49" spans="1:10" x14ac:dyDescent="0.3">
      <c r="A49" s="10" t="s">
        <v>99</v>
      </c>
      <c r="B49" s="6">
        <v>131</v>
      </c>
      <c r="C49" s="6" t="s">
        <v>162</v>
      </c>
      <c r="D49" s="6">
        <v>2016</v>
      </c>
      <c r="E49" s="6" t="s">
        <v>183</v>
      </c>
      <c r="F49" s="8">
        <v>1.33</v>
      </c>
      <c r="G49" s="8">
        <v>1.45</v>
      </c>
      <c r="H49" s="8">
        <v>1.41</v>
      </c>
      <c r="I49" s="23">
        <f t="shared" si="1"/>
        <v>1.45</v>
      </c>
      <c r="J49" s="5">
        <v>14</v>
      </c>
    </row>
    <row r="50" spans="1:10" x14ac:dyDescent="0.3">
      <c r="A50" s="10" t="s">
        <v>108</v>
      </c>
      <c r="B50" s="6">
        <v>136</v>
      </c>
      <c r="C50" s="6" t="s">
        <v>218</v>
      </c>
      <c r="D50" s="6">
        <v>2017</v>
      </c>
      <c r="E50" s="6" t="s">
        <v>183</v>
      </c>
      <c r="F50" s="8">
        <v>0.97</v>
      </c>
      <c r="G50" s="8">
        <v>1.26</v>
      </c>
      <c r="H50" s="8">
        <v>1.4</v>
      </c>
      <c r="I50" s="23">
        <f t="shared" si="1"/>
        <v>1.4</v>
      </c>
      <c r="J50" s="5">
        <v>15</v>
      </c>
    </row>
    <row r="51" spans="1:10" x14ac:dyDescent="0.3">
      <c r="A51" s="10"/>
      <c r="B51" s="6">
        <v>132</v>
      </c>
      <c r="C51" s="6" t="s">
        <v>215</v>
      </c>
      <c r="D51" s="6">
        <v>2016</v>
      </c>
      <c r="E51" s="6" t="s">
        <v>118</v>
      </c>
      <c r="F51" s="8"/>
      <c r="G51" s="8"/>
      <c r="H51" s="8"/>
      <c r="I51" s="23"/>
      <c r="J51" s="23" t="s">
        <v>245</v>
      </c>
    </row>
  </sheetData>
  <sortState ref="B45:J46">
    <sortCondition descending="1" ref="G45:G46"/>
  </sortState>
  <mergeCells count="5">
    <mergeCell ref="A1:J1"/>
    <mergeCell ref="A2:J2"/>
    <mergeCell ref="A3:J3"/>
    <mergeCell ref="A5:J5"/>
    <mergeCell ref="A34:J34"/>
  </mergeCells>
  <phoneticPr fontId="5" type="noConversion"/>
  <conditionalFormatting sqref="I1:I6 I32:I35 I52:I1048576">
    <cfRule type="cellIs" dxfId="5" priority="5" operator="equal">
      <formula>0</formula>
    </cfRule>
  </conditionalFormatting>
  <conditionalFormatting sqref="I7:I31">
    <cfRule type="cellIs" dxfId="4" priority="4" operator="equal">
      <formula>0</formula>
    </cfRule>
  </conditionalFormatting>
  <conditionalFormatting sqref="I36:I51">
    <cfRule type="cellIs" dxfId="3" priority="3" operator="equal">
      <formula>0</formula>
    </cfRule>
  </conditionalFormatting>
  <conditionalFormatting sqref="J31">
    <cfRule type="cellIs" dxfId="2" priority="2" operator="equal">
      <formula>0</formula>
    </cfRule>
  </conditionalFormatting>
  <conditionalFormatting sqref="J51">
    <cfRule type="cellIs" dxfId="1" priority="1" operator="equal">
      <formula>0</formula>
    </cfRule>
  </conditionalFormatting>
  <pageMargins left="0.39370078740157483" right="0.39370078740157483" top="0.39370078740157483" bottom="0.39370078740157483" header="0.31496062992125984" footer="0.31496062992125984"/>
  <pageSetup paperSize="9" scale="93" fitToHeight="10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50"/>
  <sheetViews>
    <sheetView topLeftCell="A25" workbookViewId="0">
      <selection activeCell="G31" sqref="G31"/>
    </sheetView>
  </sheetViews>
  <sheetFormatPr defaultRowHeight="14.4" x14ac:dyDescent="0.3"/>
  <cols>
    <col min="1" max="1" width="10.6640625" customWidth="1"/>
    <col min="2" max="2" width="5.33203125" bestFit="1" customWidth="1"/>
    <col min="3" max="3" width="4" bestFit="1" customWidth="1"/>
    <col min="4" max="4" width="20.6640625" bestFit="1" customWidth="1"/>
    <col min="5" max="5" width="5.109375" bestFit="1" customWidth="1"/>
    <col min="6" max="6" width="23.33203125" bestFit="1" customWidth="1"/>
    <col min="7" max="7" width="8.5546875" style="2" bestFit="1" customWidth="1"/>
    <col min="8" max="8" width="6.44140625" style="2" bestFit="1" customWidth="1"/>
    <col min="9" max="9" width="10.6640625" customWidth="1"/>
  </cols>
  <sheetData>
    <row r="1" spans="2:8" ht="28.8" x14ac:dyDescent="0.55000000000000004">
      <c r="B1" s="24" t="s">
        <v>31</v>
      </c>
      <c r="C1" s="24"/>
      <c r="D1" s="24"/>
      <c r="E1" s="24"/>
      <c r="F1" s="24"/>
      <c r="G1" s="24"/>
      <c r="H1" s="24"/>
    </row>
    <row r="2" spans="2:8" ht="28.8" x14ac:dyDescent="0.55000000000000004">
      <c r="B2" s="24" t="s">
        <v>220</v>
      </c>
      <c r="C2" s="24"/>
      <c r="D2" s="24"/>
      <c r="E2" s="24"/>
      <c r="F2" s="24"/>
      <c r="G2" s="24"/>
      <c r="H2" s="24"/>
    </row>
    <row r="3" spans="2:8" ht="23.4" x14ac:dyDescent="0.45">
      <c r="B3" s="25" t="s">
        <v>60</v>
      </c>
      <c r="C3" s="25"/>
      <c r="D3" s="25"/>
      <c r="E3" s="25"/>
      <c r="F3" s="25"/>
      <c r="G3" s="25"/>
      <c r="H3" s="25"/>
    </row>
    <row r="5" spans="2:8" ht="23.4" x14ac:dyDescent="0.45">
      <c r="B5" s="25" t="s">
        <v>110</v>
      </c>
      <c r="C5" s="25"/>
      <c r="D5" s="25"/>
      <c r="E5" s="25"/>
      <c r="F5" s="25"/>
      <c r="G5" s="25"/>
      <c r="H5" s="25"/>
    </row>
    <row r="6" spans="2:8" s="1" customFormat="1" x14ac:dyDescent="0.3">
      <c r="B6" s="4" t="s">
        <v>20</v>
      </c>
      <c r="C6" s="4" t="s">
        <v>29</v>
      </c>
      <c r="D6" s="4" t="s">
        <v>30</v>
      </c>
      <c r="E6" s="4" t="s">
        <v>21</v>
      </c>
      <c r="F6" s="4" t="s">
        <v>22</v>
      </c>
      <c r="G6" s="3" t="s">
        <v>58</v>
      </c>
      <c r="H6" s="3" t="s">
        <v>28</v>
      </c>
    </row>
    <row r="7" spans="2:8" x14ac:dyDescent="0.3">
      <c r="B7" s="10" t="s">
        <v>88</v>
      </c>
      <c r="C7" s="19">
        <v>121</v>
      </c>
      <c r="D7" s="6" t="s">
        <v>123</v>
      </c>
      <c r="E7" s="6">
        <v>2014</v>
      </c>
      <c r="F7" s="6" t="s">
        <v>4</v>
      </c>
      <c r="G7" s="5">
        <v>60</v>
      </c>
      <c r="H7" s="5">
        <v>1</v>
      </c>
    </row>
    <row r="8" spans="2:8" x14ac:dyDescent="0.3">
      <c r="B8" s="10" t="s">
        <v>89</v>
      </c>
      <c r="C8" s="19">
        <v>110</v>
      </c>
      <c r="D8" s="6" t="s">
        <v>207</v>
      </c>
      <c r="E8" s="6">
        <v>2014</v>
      </c>
      <c r="F8" s="6" t="s">
        <v>4</v>
      </c>
      <c r="G8" s="5">
        <v>50</v>
      </c>
      <c r="H8" s="5">
        <v>2.5</v>
      </c>
    </row>
    <row r="9" spans="2:8" x14ac:dyDescent="0.3">
      <c r="B9" s="10" t="s">
        <v>247</v>
      </c>
      <c r="C9" s="19">
        <v>114</v>
      </c>
      <c r="D9" s="6" t="s">
        <v>38</v>
      </c>
      <c r="E9" s="6">
        <v>2014</v>
      </c>
      <c r="F9" s="6" t="s">
        <v>183</v>
      </c>
      <c r="G9" s="5">
        <v>50</v>
      </c>
      <c r="H9" s="5">
        <v>2.5</v>
      </c>
    </row>
    <row r="10" spans="2:8" x14ac:dyDescent="0.3">
      <c r="B10" s="10" t="s">
        <v>91</v>
      </c>
      <c r="C10" s="19">
        <v>111</v>
      </c>
      <c r="D10" s="6" t="s">
        <v>128</v>
      </c>
      <c r="E10" s="6">
        <v>2014</v>
      </c>
      <c r="F10" s="6" t="s">
        <v>0</v>
      </c>
      <c r="G10" s="5">
        <v>42</v>
      </c>
      <c r="H10" s="5">
        <v>4.5</v>
      </c>
    </row>
    <row r="11" spans="2:8" x14ac:dyDescent="0.3">
      <c r="B11" s="10" t="s">
        <v>248</v>
      </c>
      <c r="C11" s="19">
        <v>116</v>
      </c>
      <c r="D11" s="6" t="s">
        <v>127</v>
      </c>
      <c r="E11" s="6">
        <v>2016</v>
      </c>
      <c r="F11" s="6" t="s">
        <v>1</v>
      </c>
      <c r="G11" s="5">
        <v>42</v>
      </c>
      <c r="H11" s="5">
        <v>4.5</v>
      </c>
    </row>
    <row r="12" spans="2:8" x14ac:dyDescent="0.3">
      <c r="B12" s="10" t="s">
        <v>111</v>
      </c>
      <c r="C12" s="19">
        <v>106</v>
      </c>
      <c r="D12" s="6" t="s">
        <v>161</v>
      </c>
      <c r="E12" s="6">
        <v>2017</v>
      </c>
      <c r="F12" s="6" t="s">
        <v>183</v>
      </c>
      <c r="G12" s="5">
        <v>41</v>
      </c>
      <c r="H12" s="5">
        <v>6.5</v>
      </c>
    </row>
    <row r="13" spans="2:8" x14ac:dyDescent="0.3">
      <c r="B13" s="10" t="s">
        <v>249</v>
      </c>
      <c r="C13" s="19">
        <v>107</v>
      </c>
      <c r="D13" s="6" t="s">
        <v>159</v>
      </c>
      <c r="E13" s="6">
        <v>2016</v>
      </c>
      <c r="F13" s="6" t="s">
        <v>183</v>
      </c>
      <c r="G13" s="5">
        <v>41</v>
      </c>
      <c r="H13" s="5">
        <v>6.5</v>
      </c>
    </row>
    <row r="14" spans="2:8" x14ac:dyDescent="0.3">
      <c r="B14" s="10" t="s">
        <v>94</v>
      </c>
      <c r="C14" s="19">
        <v>109</v>
      </c>
      <c r="D14" s="6" t="s">
        <v>205</v>
      </c>
      <c r="E14" s="6">
        <v>2015</v>
      </c>
      <c r="F14" s="6" t="s">
        <v>0</v>
      </c>
      <c r="G14" s="5">
        <v>37</v>
      </c>
      <c r="H14" s="5">
        <v>8</v>
      </c>
    </row>
    <row r="15" spans="2:8" x14ac:dyDescent="0.3">
      <c r="B15" s="10" t="s">
        <v>95</v>
      </c>
      <c r="C15" s="19">
        <v>123</v>
      </c>
      <c r="D15" s="6" t="s">
        <v>208</v>
      </c>
      <c r="E15" s="6">
        <v>2017</v>
      </c>
      <c r="F15" s="6" t="s">
        <v>0</v>
      </c>
      <c r="G15" s="5">
        <v>35</v>
      </c>
      <c r="H15" s="5">
        <v>9</v>
      </c>
    </row>
    <row r="16" spans="2:8" x14ac:dyDescent="0.3">
      <c r="B16" s="10" t="s">
        <v>96</v>
      </c>
      <c r="C16" s="19">
        <v>108</v>
      </c>
      <c r="D16" s="6" t="s">
        <v>158</v>
      </c>
      <c r="E16" s="6">
        <v>2016</v>
      </c>
      <c r="F16" s="6" t="s">
        <v>183</v>
      </c>
      <c r="G16" s="5">
        <v>33</v>
      </c>
      <c r="H16" s="5">
        <v>10</v>
      </c>
    </row>
    <row r="17" spans="2:8" x14ac:dyDescent="0.3">
      <c r="B17" s="10" t="s">
        <v>107</v>
      </c>
      <c r="C17" s="19">
        <v>103</v>
      </c>
      <c r="D17" s="6" t="s">
        <v>130</v>
      </c>
      <c r="E17" s="6">
        <v>2014</v>
      </c>
      <c r="F17" s="6" t="s">
        <v>183</v>
      </c>
      <c r="G17" s="5">
        <v>32</v>
      </c>
      <c r="H17" s="5">
        <v>11</v>
      </c>
    </row>
    <row r="18" spans="2:8" x14ac:dyDescent="0.3">
      <c r="B18" s="10" t="s">
        <v>97</v>
      </c>
      <c r="C18" s="19">
        <v>105</v>
      </c>
      <c r="D18" s="6" t="s">
        <v>203</v>
      </c>
      <c r="E18" s="6">
        <v>2015</v>
      </c>
      <c r="F18" s="6" t="s">
        <v>118</v>
      </c>
      <c r="G18" s="5">
        <v>30</v>
      </c>
      <c r="H18" s="5">
        <v>12</v>
      </c>
    </row>
    <row r="19" spans="2:8" x14ac:dyDescent="0.3">
      <c r="B19" s="10" t="s">
        <v>98</v>
      </c>
      <c r="C19" s="19">
        <v>113</v>
      </c>
      <c r="D19" s="6" t="s">
        <v>200</v>
      </c>
      <c r="E19" s="6">
        <v>2016</v>
      </c>
      <c r="F19" s="6" t="s">
        <v>0</v>
      </c>
      <c r="G19" s="5">
        <v>29</v>
      </c>
      <c r="H19" s="5">
        <v>13</v>
      </c>
    </row>
    <row r="20" spans="2:8" x14ac:dyDescent="0.3">
      <c r="B20" s="10" t="s">
        <v>99</v>
      </c>
      <c r="C20" s="19">
        <v>118</v>
      </c>
      <c r="D20" s="6" t="s">
        <v>181</v>
      </c>
      <c r="E20" s="6">
        <v>2015</v>
      </c>
      <c r="F20" s="6" t="s">
        <v>0</v>
      </c>
      <c r="G20" s="5">
        <v>26</v>
      </c>
      <c r="H20" s="5">
        <v>14</v>
      </c>
    </row>
    <row r="21" spans="2:8" x14ac:dyDescent="0.3">
      <c r="B21" s="10" t="s">
        <v>108</v>
      </c>
      <c r="C21" s="19">
        <v>119</v>
      </c>
      <c r="D21" s="6" t="s">
        <v>157</v>
      </c>
      <c r="E21" s="6">
        <v>2014</v>
      </c>
      <c r="F21" s="6" t="s">
        <v>183</v>
      </c>
      <c r="G21" s="5">
        <v>23</v>
      </c>
      <c r="H21" s="5">
        <v>15.5</v>
      </c>
    </row>
    <row r="22" spans="2:8" x14ac:dyDescent="0.3">
      <c r="B22" s="10" t="s">
        <v>250</v>
      </c>
      <c r="C22" s="19">
        <v>120</v>
      </c>
      <c r="D22" s="6" t="s">
        <v>206</v>
      </c>
      <c r="E22" s="6">
        <v>2014</v>
      </c>
      <c r="F22" s="6" t="s">
        <v>4</v>
      </c>
      <c r="G22" s="5">
        <v>23</v>
      </c>
      <c r="H22" s="5">
        <v>15.5</v>
      </c>
    </row>
    <row r="23" spans="2:8" x14ac:dyDescent="0.3">
      <c r="B23" s="10" t="s">
        <v>109</v>
      </c>
      <c r="C23" s="19">
        <v>112</v>
      </c>
      <c r="D23" s="6" t="s">
        <v>209</v>
      </c>
      <c r="E23" s="6">
        <v>2014</v>
      </c>
      <c r="F23" s="6" t="s">
        <v>3</v>
      </c>
      <c r="G23" s="5">
        <v>22</v>
      </c>
      <c r="H23" s="5">
        <v>17</v>
      </c>
    </row>
    <row r="24" spans="2:8" x14ac:dyDescent="0.3">
      <c r="B24" s="10" t="s">
        <v>101</v>
      </c>
      <c r="C24" s="19">
        <v>125</v>
      </c>
      <c r="D24" s="6" t="s">
        <v>210</v>
      </c>
      <c r="E24" s="6">
        <v>2015</v>
      </c>
      <c r="F24" s="6" t="s">
        <v>118</v>
      </c>
      <c r="G24" s="5">
        <v>21</v>
      </c>
      <c r="H24" s="5">
        <v>18</v>
      </c>
    </row>
    <row r="25" spans="2:8" x14ac:dyDescent="0.3">
      <c r="B25" s="10" t="s">
        <v>102</v>
      </c>
      <c r="C25" s="19">
        <v>102</v>
      </c>
      <c r="D25" s="6" t="s">
        <v>201</v>
      </c>
      <c r="E25" s="6">
        <v>2015</v>
      </c>
      <c r="F25" s="6" t="s">
        <v>4</v>
      </c>
      <c r="G25" s="5">
        <v>20</v>
      </c>
      <c r="H25" s="5">
        <v>20</v>
      </c>
    </row>
    <row r="26" spans="2:8" x14ac:dyDescent="0.3">
      <c r="B26" s="10" t="s">
        <v>251</v>
      </c>
      <c r="C26" s="19">
        <v>122</v>
      </c>
      <c r="D26" s="6" t="s">
        <v>124</v>
      </c>
      <c r="E26" s="6">
        <v>2014</v>
      </c>
      <c r="F26" s="6" t="s">
        <v>118</v>
      </c>
      <c r="G26" s="5">
        <v>20</v>
      </c>
      <c r="H26" s="5">
        <v>20</v>
      </c>
    </row>
    <row r="27" spans="2:8" x14ac:dyDescent="0.3">
      <c r="B27" s="10" t="s">
        <v>251</v>
      </c>
      <c r="C27" s="19">
        <v>124</v>
      </c>
      <c r="D27" s="6" t="s">
        <v>131</v>
      </c>
      <c r="E27" s="6">
        <v>2014</v>
      </c>
      <c r="F27" s="6" t="s">
        <v>118</v>
      </c>
      <c r="G27" s="5">
        <v>20</v>
      </c>
      <c r="H27" s="5">
        <v>20</v>
      </c>
    </row>
    <row r="28" spans="2:8" x14ac:dyDescent="0.3">
      <c r="B28" s="10" t="s">
        <v>104</v>
      </c>
      <c r="C28" s="19">
        <v>117</v>
      </c>
      <c r="D28" s="6" t="s">
        <v>204</v>
      </c>
      <c r="E28" s="6">
        <v>2014</v>
      </c>
      <c r="F28" s="6" t="s">
        <v>118</v>
      </c>
      <c r="G28" s="5">
        <v>16</v>
      </c>
      <c r="H28" s="5">
        <v>22</v>
      </c>
    </row>
    <row r="29" spans="2:8" x14ac:dyDescent="0.3">
      <c r="B29" s="10" t="s">
        <v>105</v>
      </c>
      <c r="C29" s="19">
        <v>104</v>
      </c>
      <c r="D29" s="6" t="s">
        <v>160</v>
      </c>
      <c r="E29" s="6">
        <v>2015</v>
      </c>
      <c r="F29" s="6" t="s">
        <v>4</v>
      </c>
      <c r="G29" s="5">
        <v>15</v>
      </c>
      <c r="H29" s="5">
        <v>23</v>
      </c>
    </row>
    <row r="30" spans="2:8" x14ac:dyDescent="0.3">
      <c r="B30" s="10" t="s">
        <v>106</v>
      </c>
      <c r="C30" s="19">
        <v>101</v>
      </c>
      <c r="D30" s="6" t="s">
        <v>40</v>
      </c>
      <c r="E30" s="6">
        <v>2015</v>
      </c>
      <c r="F30" s="6" t="s">
        <v>0</v>
      </c>
      <c r="G30" s="5">
        <v>12</v>
      </c>
      <c r="H30" s="5">
        <v>24</v>
      </c>
    </row>
    <row r="31" spans="2:8" x14ac:dyDescent="0.3">
      <c r="B31" s="10"/>
      <c r="C31" s="19">
        <v>115</v>
      </c>
      <c r="D31" s="6" t="s">
        <v>202</v>
      </c>
      <c r="E31" s="6">
        <v>2016</v>
      </c>
      <c r="F31" s="6" t="s">
        <v>183</v>
      </c>
      <c r="G31" s="5"/>
      <c r="H31" s="5" t="s">
        <v>245</v>
      </c>
    </row>
    <row r="33" spans="2:8" ht="23.4" x14ac:dyDescent="0.45">
      <c r="B33" s="25" t="s">
        <v>75</v>
      </c>
      <c r="C33" s="25"/>
      <c r="D33" s="25"/>
      <c r="E33" s="25"/>
      <c r="F33" s="25"/>
      <c r="G33" s="25"/>
      <c r="H33" s="25"/>
    </row>
    <row r="34" spans="2:8" s="1" customFormat="1" x14ac:dyDescent="0.3">
      <c r="B34" s="4" t="s">
        <v>20</v>
      </c>
      <c r="C34" s="4" t="s">
        <v>29</v>
      </c>
      <c r="D34" s="4" t="s">
        <v>30</v>
      </c>
      <c r="E34" s="4" t="s">
        <v>21</v>
      </c>
      <c r="F34" s="4" t="s">
        <v>22</v>
      </c>
      <c r="G34" s="3" t="s">
        <v>58</v>
      </c>
      <c r="H34" s="3" t="s">
        <v>28</v>
      </c>
    </row>
    <row r="35" spans="2:8" x14ac:dyDescent="0.3">
      <c r="B35" s="10" t="s">
        <v>88</v>
      </c>
      <c r="C35" s="6">
        <v>133</v>
      </c>
      <c r="D35" s="6" t="s">
        <v>137</v>
      </c>
      <c r="E35" s="6">
        <v>2014</v>
      </c>
      <c r="F35" s="6" t="s">
        <v>4</v>
      </c>
      <c r="G35" s="5">
        <v>50</v>
      </c>
      <c r="H35" s="5">
        <v>1.5</v>
      </c>
    </row>
    <row r="36" spans="2:8" x14ac:dyDescent="0.3">
      <c r="B36" s="10" t="s">
        <v>252</v>
      </c>
      <c r="C36" s="6">
        <v>136</v>
      </c>
      <c r="D36" s="6" t="s">
        <v>218</v>
      </c>
      <c r="E36" s="6">
        <v>2017</v>
      </c>
      <c r="F36" s="6" t="s">
        <v>183</v>
      </c>
      <c r="G36" s="5">
        <v>50</v>
      </c>
      <c r="H36" s="5">
        <v>1.5</v>
      </c>
    </row>
    <row r="37" spans="2:8" x14ac:dyDescent="0.3">
      <c r="B37" s="10" t="s">
        <v>90</v>
      </c>
      <c r="C37" s="6">
        <v>137</v>
      </c>
      <c r="D37" s="6" t="s">
        <v>163</v>
      </c>
      <c r="E37" s="6">
        <v>2014</v>
      </c>
      <c r="F37" s="6" t="s">
        <v>4</v>
      </c>
      <c r="G37" s="5">
        <v>41</v>
      </c>
      <c r="H37" s="5">
        <v>3</v>
      </c>
    </row>
    <row r="38" spans="2:8" x14ac:dyDescent="0.3">
      <c r="B38" s="10" t="s">
        <v>91</v>
      </c>
      <c r="C38" s="6">
        <v>126</v>
      </c>
      <c r="D38" s="6" t="s">
        <v>165</v>
      </c>
      <c r="E38" s="6">
        <v>2014</v>
      </c>
      <c r="F38" s="6" t="s">
        <v>118</v>
      </c>
      <c r="G38" s="5">
        <v>40</v>
      </c>
      <c r="H38" s="5">
        <v>4</v>
      </c>
    </row>
    <row r="39" spans="2:8" x14ac:dyDescent="0.3">
      <c r="B39" s="10" t="s">
        <v>92</v>
      </c>
      <c r="C39" s="6">
        <v>134</v>
      </c>
      <c r="D39" s="6" t="s">
        <v>216</v>
      </c>
      <c r="E39" s="6">
        <v>2015</v>
      </c>
      <c r="F39" s="6" t="s">
        <v>0</v>
      </c>
      <c r="G39" s="5">
        <v>29</v>
      </c>
      <c r="H39" s="5">
        <v>5</v>
      </c>
    </row>
    <row r="40" spans="2:8" x14ac:dyDescent="0.3">
      <c r="B40" s="10" t="s">
        <v>111</v>
      </c>
      <c r="C40" s="6">
        <v>130</v>
      </c>
      <c r="D40" s="6" t="s">
        <v>214</v>
      </c>
      <c r="E40" s="6">
        <v>2015</v>
      </c>
      <c r="F40" s="6" t="s">
        <v>4</v>
      </c>
      <c r="G40" s="5">
        <v>26</v>
      </c>
      <c r="H40" s="5">
        <v>6</v>
      </c>
    </row>
    <row r="41" spans="2:8" x14ac:dyDescent="0.3">
      <c r="B41" s="10" t="s">
        <v>93</v>
      </c>
      <c r="C41" s="6">
        <v>127</v>
      </c>
      <c r="D41" s="6" t="s">
        <v>211</v>
      </c>
      <c r="E41" s="6">
        <v>2015</v>
      </c>
      <c r="F41" s="6" t="s">
        <v>4</v>
      </c>
      <c r="G41" s="5">
        <v>25</v>
      </c>
      <c r="H41" s="5">
        <v>8</v>
      </c>
    </row>
    <row r="42" spans="2:8" x14ac:dyDescent="0.3">
      <c r="B42" s="10" t="s">
        <v>253</v>
      </c>
      <c r="C42" s="6">
        <v>129</v>
      </c>
      <c r="D42" s="6" t="s">
        <v>213</v>
      </c>
      <c r="E42" s="6">
        <v>2015</v>
      </c>
      <c r="F42" s="6" t="s">
        <v>4</v>
      </c>
      <c r="G42" s="5">
        <v>25</v>
      </c>
      <c r="H42" s="5">
        <v>8</v>
      </c>
    </row>
    <row r="43" spans="2:8" x14ac:dyDescent="0.3">
      <c r="B43" s="10" t="s">
        <v>253</v>
      </c>
      <c r="C43" s="6">
        <v>139</v>
      </c>
      <c r="D43" s="6" t="s">
        <v>219</v>
      </c>
      <c r="E43" s="6">
        <v>2016</v>
      </c>
      <c r="F43" s="6" t="s">
        <v>4</v>
      </c>
      <c r="G43" s="5">
        <v>25</v>
      </c>
      <c r="H43" s="5">
        <v>8</v>
      </c>
    </row>
    <row r="44" spans="2:8" x14ac:dyDescent="0.3">
      <c r="B44" s="10" t="s">
        <v>96</v>
      </c>
      <c r="C44" s="6">
        <v>131</v>
      </c>
      <c r="D44" s="6" t="s">
        <v>162</v>
      </c>
      <c r="E44" s="6">
        <v>2016</v>
      </c>
      <c r="F44" s="6" t="s">
        <v>183</v>
      </c>
      <c r="G44" s="5">
        <v>23</v>
      </c>
      <c r="H44" s="5">
        <v>10</v>
      </c>
    </row>
    <row r="45" spans="2:8" x14ac:dyDescent="0.3">
      <c r="B45" s="10">
        <v>11</v>
      </c>
      <c r="C45" s="6">
        <v>128</v>
      </c>
      <c r="D45" s="6" t="s">
        <v>212</v>
      </c>
      <c r="E45" s="6">
        <v>2015</v>
      </c>
      <c r="F45" s="6" t="s">
        <v>118</v>
      </c>
      <c r="G45" s="5">
        <v>20</v>
      </c>
      <c r="H45" s="5">
        <v>11.5</v>
      </c>
    </row>
    <row r="46" spans="2:8" x14ac:dyDescent="0.3">
      <c r="B46" s="10" t="s">
        <v>254</v>
      </c>
      <c r="C46" s="6">
        <v>138</v>
      </c>
      <c r="D46" s="6" t="s">
        <v>167</v>
      </c>
      <c r="E46" s="6">
        <v>2014</v>
      </c>
      <c r="F46" s="6" t="s">
        <v>1</v>
      </c>
      <c r="G46" s="5">
        <v>20</v>
      </c>
      <c r="H46" s="5">
        <v>11.5</v>
      </c>
    </row>
    <row r="47" spans="2:8" x14ac:dyDescent="0.3">
      <c r="B47" s="10" t="s">
        <v>98</v>
      </c>
      <c r="C47" s="6">
        <v>140</v>
      </c>
      <c r="D47" s="6" t="s">
        <v>242</v>
      </c>
      <c r="E47" s="6">
        <v>2014</v>
      </c>
      <c r="F47" s="6" t="s">
        <v>243</v>
      </c>
      <c r="G47" s="5">
        <v>13</v>
      </c>
      <c r="H47" s="5">
        <v>13</v>
      </c>
    </row>
    <row r="48" spans="2:8" x14ac:dyDescent="0.3">
      <c r="B48" s="10" t="s">
        <v>99</v>
      </c>
      <c r="C48" s="6">
        <v>135</v>
      </c>
      <c r="D48" s="6" t="s">
        <v>217</v>
      </c>
      <c r="E48" s="6">
        <v>2015</v>
      </c>
      <c r="F48" s="6" t="s">
        <v>1</v>
      </c>
      <c r="G48" s="5">
        <v>9</v>
      </c>
      <c r="H48" s="5">
        <v>14</v>
      </c>
    </row>
    <row r="49" spans="2:8" x14ac:dyDescent="0.3">
      <c r="B49" s="10">
        <v>15</v>
      </c>
      <c r="C49" s="6">
        <v>141</v>
      </c>
      <c r="D49" s="6" t="s">
        <v>244</v>
      </c>
      <c r="E49" s="6">
        <v>2014</v>
      </c>
      <c r="F49" s="6" t="s">
        <v>243</v>
      </c>
      <c r="G49" s="5">
        <v>3</v>
      </c>
      <c r="H49" s="5">
        <v>15</v>
      </c>
    </row>
    <row r="50" spans="2:8" x14ac:dyDescent="0.3">
      <c r="B50" s="10"/>
      <c r="C50" s="6">
        <v>132</v>
      </c>
      <c r="D50" s="6" t="s">
        <v>215</v>
      </c>
      <c r="E50" s="6">
        <v>2016</v>
      </c>
      <c r="F50" s="6" t="s">
        <v>118</v>
      </c>
      <c r="G50" s="5"/>
      <c r="H50" s="5" t="s">
        <v>245</v>
      </c>
    </row>
  </sheetData>
  <sortState ref="C44:H49">
    <sortCondition descending="1" ref="G44:G49"/>
  </sortState>
  <mergeCells count="5">
    <mergeCell ref="B1:H1"/>
    <mergeCell ref="B2:H2"/>
    <mergeCell ref="B3:H3"/>
    <mergeCell ref="B5:H5"/>
    <mergeCell ref="B33:H33"/>
  </mergeCells>
  <printOptions horizontalCentered="1"/>
  <pageMargins left="0.39370078740157483" right="0.39370078740157483" top="0.39370078740157483" bottom="0.39370078740157483" header="0.31496062992125984" footer="0.31496062992125984"/>
  <pageSetup paperSize="9" fitToHeight="10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4"/>
  <sheetViews>
    <sheetView topLeftCell="A145" workbookViewId="0">
      <selection activeCell="H149" sqref="H149:H162"/>
    </sheetView>
  </sheetViews>
  <sheetFormatPr defaultRowHeight="14.4" x14ac:dyDescent="0.3"/>
  <cols>
    <col min="1" max="1" width="5.33203125" style="9" bestFit="1" customWidth="1"/>
    <col min="2" max="2" width="4" bestFit="1" customWidth="1"/>
    <col min="3" max="3" width="22.6640625" bestFit="1" customWidth="1"/>
    <col min="4" max="4" width="5.109375" bestFit="1" customWidth="1"/>
    <col min="5" max="5" width="23.33203125" bestFit="1" customWidth="1"/>
    <col min="6" max="6" width="8.5546875" style="13" bestFit="1" customWidth="1"/>
    <col min="7" max="7" width="9.33203125" bestFit="1" customWidth="1"/>
    <col min="8" max="8" width="6.44140625" style="2" bestFit="1" customWidth="1"/>
  </cols>
  <sheetData>
    <row r="1" spans="1:10" ht="28.8" x14ac:dyDescent="0.55000000000000004">
      <c r="A1" s="24" t="s">
        <v>31</v>
      </c>
      <c r="B1" s="24"/>
      <c r="C1" s="24"/>
      <c r="D1" s="24"/>
      <c r="E1" s="24"/>
      <c r="F1" s="24"/>
      <c r="G1" s="24"/>
      <c r="H1" s="24"/>
      <c r="I1" s="16"/>
      <c r="J1" s="16"/>
    </row>
    <row r="2" spans="1:10" ht="28.8" x14ac:dyDescent="0.55000000000000004">
      <c r="A2" s="24" t="s">
        <v>220</v>
      </c>
      <c r="B2" s="24"/>
      <c r="C2" s="24"/>
      <c r="D2" s="24"/>
      <c r="E2" s="24"/>
      <c r="F2" s="24"/>
      <c r="G2" s="24"/>
      <c r="H2" s="24"/>
      <c r="I2" s="16"/>
      <c r="J2" s="16"/>
    </row>
    <row r="3" spans="1:10" ht="23.4" x14ac:dyDescent="0.45">
      <c r="A3" s="25" t="s">
        <v>113</v>
      </c>
      <c r="B3" s="25"/>
      <c r="C3" s="25"/>
      <c r="D3" s="25"/>
      <c r="E3" s="25"/>
      <c r="F3" s="25"/>
      <c r="G3" s="25"/>
      <c r="H3" s="25"/>
      <c r="I3" s="17"/>
      <c r="J3" s="17"/>
    </row>
    <row r="4" spans="1:10" x14ac:dyDescent="0.3">
      <c r="F4" s="12"/>
      <c r="G4" s="7"/>
    </row>
    <row r="6" spans="1:10" ht="23.4" hidden="1" x14ac:dyDescent="0.45">
      <c r="A6" s="25" t="s">
        <v>175</v>
      </c>
      <c r="B6" s="25"/>
      <c r="C6" s="25"/>
      <c r="D6" s="25"/>
      <c r="E6" s="25"/>
      <c r="F6" s="25"/>
      <c r="G6" s="25"/>
      <c r="H6" s="25"/>
    </row>
    <row r="7" spans="1:10" s="1" customFormat="1" hidden="1" x14ac:dyDescent="0.3">
      <c r="A7" s="4" t="s">
        <v>20</v>
      </c>
      <c r="B7" s="4" t="s">
        <v>29</v>
      </c>
      <c r="C7" s="4" t="s">
        <v>30</v>
      </c>
      <c r="D7" s="4" t="s">
        <v>21</v>
      </c>
      <c r="E7" s="4" t="s">
        <v>22</v>
      </c>
      <c r="F7" s="3" t="s">
        <v>58</v>
      </c>
      <c r="G7" s="3" t="s">
        <v>115</v>
      </c>
      <c r="H7" s="3" t="s">
        <v>28</v>
      </c>
    </row>
    <row r="8" spans="1:10" hidden="1" x14ac:dyDescent="0.3">
      <c r="A8" s="10" t="s">
        <v>88</v>
      </c>
      <c r="B8" s="6"/>
      <c r="C8" s="6"/>
      <c r="D8" s="6"/>
      <c r="E8" s="6"/>
      <c r="F8" s="14"/>
      <c r="G8" s="15"/>
      <c r="H8" s="5"/>
    </row>
    <row r="9" spans="1:10" hidden="1" x14ac:dyDescent="0.3">
      <c r="A9" s="10"/>
      <c r="B9" s="6"/>
      <c r="C9" s="6"/>
      <c r="D9" s="6"/>
      <c r="E9" s="6"/>
      <c r="F9" s="14"/>
      <c r="G9" s="15"/>
      <c r="H9" s="5"/>
    </row>
    <row r="10" spans="1:10" hidden="1" x14ac:dyDescent="0.3"/>
    <row r="11" spans="1:10" hidden="1" x14ac:dyDescent="0.3"/>
    <row r="12" spans="1:10" ht="23.4" x14ac:dyDescent="0.45">
      <c r="A12" s="25" t="s">
        <v>176</v>
      </c>
      <c r="B12" s="25"/>
      <c r="C12" s="25"/>
      <c r="D12" s="25"/>
      <c r="E12" s="25"/>
      <c r="F12" s="25"/>
      <c r="G12" s="25"/>
      <c r="H12" s="25"/>
    </row>
    <row r="13" spans="1:10" s="1" customFormat="1" x14ac:dyDescent="0.3">
      <c r="A13" s="4" t="s">
        <v>20</v>
      </c>
      <c r="B13" s="4" t="s">
        <v>29</v>
      </c>
      <c r="C13" s="4" t="s">
        <v>30</v>
      </c>
      <c r="D13" s="4" t="s">
        <v>21</v>
      </c>
      <c r="E13" s="4" t="s">
        <v>22</v>
      </c>
      <c r="F13" s="3" t="s">
        <v>58</v>
      </c>
      <c r="G13" s="3" t="s">
        <v>115</v>
      </c>
      <c r="H13" s="3" t="s">
        <v>28</v>
      </c>
    </row>
    <row r="14" spans="1:10" x14ac:dyDescent="0.3">
      <c r="A14" s="10" t="s">
        <v>88</v>
      </c>
      <c r="B14" s="6">
        <v>19</v>
      </c>
      <c r="C14" s="6" t="s">
        <v>188</v>
      </c>
      <c r="D14" s="6">
        <v>2005</v>
      </c>
      <c r="E14" s="6" t="s">
        <v>189</v>
      </c>
      <c r="F14" s="14">
        <v>5.2118055555555555E-3</v>
      </c>
      <c r="G14" s="15">
        <v>0</v>
      </c>
      <c r="H14" s="5">
        <v>1</v>
      </c>
    </row>
    <row r="17" spans="1:8" ht="23.4" x14ac:dyDescent="0.45">
      <c r="A17" s="25" t="s">
        <v>173</v>
      </c>
      <c r="B17" s="25"/>
      <c r="C17" s="25"/>
      <c r="D17" s="25"/>
      <c r="E17" s="25"/>
      <c r="F17" s="25"/>
      <c r="G17" s="25"/>
      <c r="H17" s="25"/>
    </row>
    <row r="18" spans="1:8" s="1" customFormat="1" x14ac:dyDescent="0.3">
      <c r="A18" s="4" t="s">
        <v>20</v>
      </c>
      <c r="B18" s="4" t="s">
        <v>29</v>
      </c>
      <c r="C18" s="4" t="s">
        <v>30</v>
      </c>
      <c r="D18" s="4" t="s">
        <v>21</v>
      </c>
      <c r="E18" s="4" t="s">
        <v>22</v>
      </c>
      <c r="F18" s="3" t="s">
        <v>58</v>
      </c>
      <c r="G18" s="3" t="s">
        <v>115</v>
      </c>
      <c r="H18" s="3" t="s">
        <v>28</v>
      </c>
    </row>
    <row r="19" spans="1:8" x14ac:dyDescent="0.3">
      <c r="A19" s="10" t="s">
        <v>88</v>
      </c>
      <c r="B19" s="6">
        <v>1</v>
      </c>
      <c r="C19" s="6" t="s">
        <v>2</v>
      </c>
      <c r="D19" s="6">
        <v>2006</v>
      </c>
      <c r="E19" s="6" t="s">
        <v>183</v>
      </c>
      <c r="F19" s="14">
        <v>6.9236111111111122E-3</v>
      </c>
      <c r="G19" s="15">
        <v>0</v>
      </c>
      <c r="H19" s="5">
        <v>1</v>
      </c>
    </row>
    <row r="20" spans="1:8" x14ac:dyDescent="0.3">
      <c r="A20" s="10" t="s">
        <v>89</v>
      </c>
      <c r="B20" s="6">
        <v>3</v>
      </c>
      <c r="C20" s="6" t="s">
        <v>146</v>
      </c>
      <c r="D20" s="6">
        <v>2007</v>
      </c>
      <c r="E20" s="6" t="s">
        <v>183</v>
      </c>
      <c r="F20" s="14">
        <v>7.053240740740741E-3</v>
      </c>
      <c r="G20" s="15">
        <v>1.2962962962962963E-4</v>
      </c>
      <c r="H20" s="5">
        <v>2</v>
      </c>
    </row>
    <row r="21" spans="1:8" x14ac:dyDescent="0.3">
      <c r="A21" s="10" t="s">
        <v>90</v>
      </c>
      <c r="B21" s="6">
        <v>2</v>
      </c>
      <c r="C21" s="6" t="s">
        <v>184</v>
      </c>
      <c r="D21" s="6">
        <v>2007</v>
      </c>
      <c r="E21" s="6" t="s">
        <v>3</v>
      </c>
      <c r="F21" s="14">
        <v>7.4004629629629629E-3</v>
      </c>
      <c r="G21" s="15">
        <v>4.7685185185185195E-4</v>
      </c>
      <c r="H21" s="5">
        <v>3</v>
      </c>
    </row>
    <row r="24" spans="1:8" ht="23.4" x14ac:dyDescent="0.45">
      <c r="A24" s="25" t="s">
        <v>174</v>
      </c>
      <c r="B24" s="25"/>
      <c r="C24" s="25"/>
      <c r="D24" s="25"/>
      <c r="E24" s="25"/>
      <c r="F24" s="25"/>
      <c r="G24" s="25"/>
      <c r="H24" s="25"/>
    </row>
    <row r="25" spans="1:8" s="1" customFormat="1" x14ac:dyDescent="0.3">
      <c r="A25" s="4" t="s">
        <v>20</v>
      </c>
      <c r="B25" s="4" t="s">
        <v>29</v>
      </c>
      <c r="C25" s="4" t="s">
        <v>30</v>
      </c>
      <c r="D25" s="4" t="s">
        <v>21</v>
      </c>
      <c r="E25" s="4" t="s">
        <v>22</v>
      </c>
      <c r="F25" s="3" t="s">
        <v>58</v>
      </c>
      <c r="G25" s="3" t="s">
        <v>115</v>
      </c>
      <c r="H25" s="3" t="s">
        <v>28</v>
      </c>
    </row>
    <row r="26" spans="1:8" x14ac:dyDescent="0.3">
      <c r="A26" s="10" t="s">
        <v>88</v>
      </c>
      <c r="B26" s="6">
        <v>20</v>
      </c>
      <c r="C26" s="6" t="s">
        <v>8</v>
      </c>
      <c r="D26" s="6">
        <v>2007</v>
      </c>
      <c r="E26" s="6" t="s">
        <v>119</v>
      </c>
      <c r="F26" s="14">
        <v>5.5231481481481486E-3</v>
      </c>
      <c r="G26" s="15">
        <v>0</v>
      </c>
      <c r="H26" s="5">
        <v>1</v>
      </c>
    </row>
    <row r="29" spans="1:8" ht="23.4" x14ac:dyDescent="0.45">
      <c r="A29" s="25" t="s">
        <v>80</v>
      </c>
      <c r="B29" s="25"/>
      <c r="C29" s="25"/>
      <c r="D29" s="25"/>
      <c r="E29" s="25"/>
      <c r="F29" s="25"/>
      <c r="G29" s="25"/>
      <c r="H29" s="25"/>
    </row>
    <row r="30" spans="1:8" s="1" customFormat="1" x14ac:dyDescent="0.3">
      <c r="A30" s="4" t="s">
        <v>20</v>
      </c>
      <c r="B30" s="4" t="s">
        <v>29</v>
      </c>
      <c r="C30" s="4" t="s">
        <v>30</v>
      </c>
      <c r="D30" s="4" t="s">
        <v>21</v>
      </c>
      <c r="E30" s="4" t="s">
        <v>22</v>
      </c>
      <c r="F30" s="3" t="s">
        <v>58</v>
      </c>
      <c r="G30" s="3" t="s">
        <v>115</v>
      </c>
      <c r="H30" s="3" t="s">
        <v>28</v>
      </c>
    </row>
    <row r="31" spans="1:8" x14ac:dyDescent="0.3">
      <c r="A31" s="10" t="s">
        <v>88</v>
      </c>
      <c r="B31" s="6">
        <v>5</v>
      </c>
      <c r="C31" s="6" t="s">
        <v>5</v>
      </c>
      <c r="D31" s="6">
        <v>2008</v>
      </c>
      <c r="E31" s="6" t="s">
        <v>4</v>
      </c>
      <c r="F31" s="14">
        <v>6.782407407407408E-3</v>
      </c>
      <c r="G31" s="15">
        <v>0</v>
      </c>
      <c r="H31" s="5">
        <v>1</v>
      </c>
    </row>
    <row r="32" spans="1:8" x14ac:dyDescent="0.3">
      <c r="A32" s="10" t="s">
        <v>89</v>
      </c>
      <c r="B32" s="6">
        <v>4</v>
      </c>
      <c r="C32" s="6" t="s">
        <v>6</v>
      </c>
      <c r="D32" s="6">
        <v>2008</v>
      </c>
      <c r="E32" s="6" t="s">
        <v>0</v>
      </c>
      <c r="F32" s="14">
        <v>6.8078703703703704E-3</v>
      </c>
      <c r="G32" s="15">
        <v>2.5462962962962961E-5</v>
      </c>
      <c r="H32" s="5">
        <v>2</v>
      </c>
    </row>
    <row r="33" spans="1:8" x14ac:dyDescent="0.3">
      <c r="A33" s="10" t="s">
        <v>90</v>
      </c>
      <c r="B33" s="6">
        <v>7</v>
      </c>
      <c r="C33" s="6" t="s">
        <v>14</v>
      </c>
      <c r="D33" s="6">
        <v>2009</v>
      </c>
      <c r="E33" s="6" t="s">
        <v>4</v>
      </c>
      <c r="F33" s="14">
        <v>7.6157407407407415E-3</v>
      </c>
      <c r="G33" s="15">
        <v>8.3333333333333339E-4</v>
      </c>
      <c r="H33" s="5">
        <v>3</v>
      </c>
    </row>
    <row r="34" spans="1:8" x14ac:dyDescent="0.3">
      <c r="A34" s="10" t="s">
        <v>91</v>
      </c>
      <c r="B34" s="6">
        <v>6</v>
      </c>
      <c r="C34" s="6" t="s">
        <v>81</v>
      </c>
      <c r="D34" s="6">
        <v>2009</v>
      </c>
      <c r="E34" s="6" t="s">
        <v>185</v>
      </c>
      <c r="F34" s="14">
        <v>7.6412037037037047E-3</v>
      </c>
      <c r="G34" s="15">
        <v>8.587962962962963E-4</v>
      </c>
      <c r="H34" s="5">
        <v>4</v>
      </c>
    </row>
    <row r="35" spans="1:8" x14ac:dyDescent="0.3">
      <c r="A35" s="10" t="s">
        <v>92</v>
      </c>
      <c r="B35" s="6">
        <v>8</v>
      </c>
      <c r="C35" s="6" t="s">
        <v>11</v>
      </c>
      <c r="D35" s="6">
        <v>2009</v>
      </c>
      <c r="E35" s="6" t="s">
        <v>118</v>
      </c>
      <c r="F35" s="14">
        <v>8.4976851851851845E-3</v>
      </c>
      <c r="G35" s="15">
        <v>1.7152777777777776E-3</v>
      </c>
      <c r="H35" s="5">
        <v>5</v>
      </c>
    </row>
    <row r="38" spans="1:8" ht="23.4" x14ac:dyDescent="0.45">
      <c r="A38" s="25" t="s">
        <v>143</v>
      </c>
      <c r="B38" s="25"/>
      <c r="C38" s="25"/>
      <c r="D38" s="25"/>
      <c r="E38" s="25"/>
      <c r="F38" s="25"/>
      <c r="G38" s="25"/>
      <c r="H38" s="25"/>
    </row>
    <row r="39" spans="1:8" s="1" customFormat="1" x14ac:dyDescent="0.3">
      <c r="A39" s="4" t="s">
        <v>20</v>
      </c>
      <c r="B39" s="4" t="s">
        <v>29</v>
      </c>
      <c r="C39" s="4" t="s">
        <v>30</v>
      </c>
      <c r="D39" s="4" t="s">
        <v>21</v>
      </c>
      <c r="E39" s="4" t="s">
        <v>22</v>
      </c>
      <c r="F39" s="3" t="s">
        <v>58</v>
      </c>
      <c r="G39" s="3" t="s">
        <v>115</v>
      </c>
      <c r="H39" s="3" t="s">
        <v>28</v>
      </c>
    </row>
    <row r="40" spans="1:8" x14ac:dyDescent="0.3">
      <c r="A40" s="10" t="s">
        <v>88</v>
      </c>
      <c r="B40" s="6">
        <v>27</v>
      </c>
      <c r="C40" s="6" t="s">
        <v>148</v>
      </c>
      <c r="D40" s="6">
        <v>2008</v>
      </c>
      <c r="E40" s="6" t="s">
        <v>118</v>
      </c>
      <c r="F40" s="14">
        <v>5.0474537037037042E-3</v>
      </c>
      <c r="G40" s="15">
        <v>0</v>
      </c>
      <c r="H40" s="5">
        <v>1</v>
      </c>
    </row>
    <row r="41" spans="1:8" x14ac:dyDescent="0.3">
      <c r="A41" s="10" t="s">
        <v>89</v>
      </c>
      <c r="B41" s="6">
        <v>23</v>
      </c>
      <c r="C41" s="6" t="s">
        <v>7</v>
      </c>
      <c r="D41" s="6">
        <v>2009</v>
      </c>
      <c r="E41" s="6" t="s">
        <v>190</v>
      </c>
      <c r="F41" s="14">
        <v>5.2766203703703699E-3</v>
      </c>
      <c r="G41" s="15">
        <v>2.2916666666666669E-4</v>
      </c>
      <c r="H41" s="5">
        <v>2</v>
      </c>
    </row>
    <row r="42" spans="1:8" x14ac:dyDescent="0.3">
      <c r="A42" s="10" t="s">
        <v>90</v>
      </c>
      <c r="B42" s="6">
        <v>26</v>
      </c>
      <c r="C42" s="6" t="s">
        <v>9</v>
      </c>
      <c r="D42" s="6">
        <v>2008</v>
      </c>
      <c r="E42" s="6" t="s">
        <v>4</v>
      </c>
      <c r="F42" s="14">
        <v>5.3206018518518515E-3</v>
      </c>
      <c r="G42" s="15">
        <v>2.7314814814814818E-4</v>
      </c>
      <c r="H42" s="5">
        <v>3</v>
      </c>
    </row>
    <row r="43" spans="1:8" x14ac:dyDescent="0.3">
      <c r="A43" s="10" t="s">
        <v>91</v>
      </c>
      <c r="B43" s="6">
        <v>25</v>
      </c>
      <c r="C43" s="6" t="s">
        <v>18</v>
      </c>
      <c r="D43" s="6">
        <v>2009</v>
      </c>
      <c r="E43" s="6" t="s">
        <v>119</v>
      </c>
      <c r="F43" s="14">
        <v>5.5277777777777773E-3</v>
      </c>
      <c r="G43" s="15">
        <v>4.8032407407407404E-4</v>
      </c>
      <c r="H43" s="5">
        <v>4</v>
      </c>
    </row>
    <row r="44" spans="1:8" x14ac:dyDescent="0.3">
      <c r="A44" s="10" t="s">
        <v>92</v>
      </c>
      <c r="B44" s="6">
        <v>28</v>
      </c>
      <c r="C44" s="6" t="s">
        <v>10</v>
      </c>
      <c r="D44" s="6">
        <v>2008</v>
      </c>
      <c r="E44" s="6" t="s">
        <v>4</v>
      </c>
      <c r="F44" s="14">
        <v>5.5821759259259271E-3</v>
      </c>
      <c r="G44" s="15">
        <v>5.3472222222222224E-4</v>
      </c>
      <c r="H44" s="5">
        <v>5</v>
      </c>
    </row>
    <row r="45" spans="1:8" x14ac:dyDescent="0.3">
      <c r="A45" s="10" t="s">
        <v>111</v>
      </c>
      <c r="B45" s="6">
        <v>21</v>
      </c>
      <c r="C45" s="6" t="s">
        <v>15</v>
      </c>
      <c r="D45" s="6">
        <v>2009</v>
      </c>
      <c r="E45" s="6" t="s">
        <v>4</v>
      </c>
      <c r="F45" s="14">
        <v>5.6365740740740742E-3</v>
      </c>
      <c r="G45" s="15">
        <v>5.8912037037037038E-4</v>
      </c>
      <c r="H45" s="5">
        <v>6</v>
      </c>
    </row>
    <row r="46" spans="1:8" x14ac:dyDescent="0.3">
      <c r="A46" s="10" t="s">
        <v>93</v>
      </c>
      <c r="B46" s="6">
        <v>24</v>
      </c>
      <c r="C46" s="6" t="s">
        <v>19</v>
      </c>
      <c r="D46" s="6">
        <v>2009</v>
      </c>
      <c r="E46" s="6" t="s">
        <v>119</v>
      </c>
      <c r="F46" s="14">
        <v>6.062500000000001E-3</v>
      </c>
      <c r="G46" s="15">
        <v>1.0150462962962962E-3</v>
      </c>
      <c r="H46" s="5">
        <v>7</v>
      </c>
    </row>
    <row r="47" spans="1:8" x14ac:dyDescent="0.3">
      <c r="A47" s="10" t="s">
        <v>94</v>
      </c>
      <c r="B47" s="6">
        <v>22</v>
      </c>
      <c r="C47" s="6" t="s">
        <v>17</v>
      </c>
      <c r="D47" s="6">
        <v>2009</v>
      </c>
      <c r="E47" s="6" t="s">
        <v>119</v>
      </c>
      <c r="F47" s="14">
        <v>6.1284722222222218E-3</v>
      </c>
      <c r="G47" s="15">
        <v>1.0810185185185185E-3</v>
      </c>
      <c r="H47" s="5">
        <v>8</v>
      </c>
    </row>
    <row r="50" spans="1:8" ht="23.4" x14ac:dyDescent="0.45">
      <c r="A50" s="25" t="s">
        <v>144</v>
      </c>
      <c r="B50" s="25"/>
      <c r="C50" s="25"/>
      <c r="D50" s="25"/>
      <c r="E50" s="25"/>
      <c r="F50" s="25"/>
      <c r="G50" s="25"/>
      <c r="H50" s="25"/>
    </row>
    <row r="51" spans="1:8" s="1" customFormat="1" x14ac:dyDescent="0.3">
      <c r="A51" s="4" t="s">
        <v>20</v>
      </c>
      <c r="B51" s="4" t="s">
        <v>29</v>
      </c>
      <c r="C51" s="4" t="s">
        <v>30</v>
      </c>
      <c r="D51" s="4" t="s">
        <v>21</v>
      </c>
      <c r="E51" s="4" t="s">
        <v>22</v>
      </c>
      <c r="F51" s="3" t="s">
        <v>58</v>
      </c>
      <c r="G51" s="3" t="s">
        <v>115</v>
      </c>
      <c r="H51" s="3" t="s">
        <v>28</v>
      </c>
    </row>
    <row r="52" spans="1:8" x14ac:dyDescent="0.3">
      <c r="A52" s="10" t="s">
        <v>88</v>
      </c>
      <c r="B52" s="6">
        <v>9</v>
      </c>
      <c r="C52" s="6" t="s">
        <v>41</v>
      </c>
      <c r="D52" s="6">
        <v>2011</v>
      </c>
      <c r="E52" s="6" t="s">
        <v>145</v>
      </c>
      <c r="F52" s="14">
        <v>6.9236111111111122E-3</v>
      </c>
      <c r="G52" s="15">
        <v>0</v>
      </c>
      <c r="H52" s="5">
        <v>1</v>
      </c>
    </row>
    <row r="53" spans="1:8" x14ac:dyDescent="0.3">
      <c r="A53" s="10" t="s">
        <v>89</v>
      </c>
      <c r="B53" s="6">
        <v>18</v>
      </c>
      <c r="C53" s="6" t="s">
        <v>13</v>
      </c>
      <c r="D53" s="6">
        <v>2010</v>
      </c>
      <c r="E53" s="6" t="s">
        <v>185</v>
      </c>
      <c r="F53" s="14">
        <v>7.2488425925925923E-3</v>
      </c>
      <c r="G53" s="15">
        <v>3.2523148148148152E-4</v>
      </c>
      <c r="H53" s="5">
        <v>2</v>
      </c>
    </row>
    <row r="54" spans="1:8" x14ac:dyDescent="0.3">
      <c r="A54" s="10" t="s">
        <v>90</v>
      </c>
      <c r="B54" s="6">
        <v>17</v>
      </c>
      <c r="C54" s="6" t="s">
        <v>147</v>
      </c>
      <c r="D54" s="6">
        <v>2010</v>
      </c>
      <c r="E54" s="6" t="s">
        <v>118</v>
      </c>
      <c r="F54" s="14">
        <v>7.3564814814814812E-3</v>
      </c>
      <c r="G54" s="15">
        <v>4.3287037037037035E-4</v>
      </c>
      <c r="H54" s="5">
        <v>3</v>
      </c>
    </row>
    <row r="55" spans="1:8" x14ac:dyDescent="0.3">
      <c r="A55" s="10" t="s">
        <v>91</v>
      </c>
      <c r="B55" s="6">
        <v>16</v>
      </c>
      <c r="C55" s="6" t="s">
        <v>187</v>
      </c>
      <c r="D55" s="6">
        <v>2010</v>
      </c>
      <c r="E55" s="6" t="s">
        <v>3</v>
      </c>
      <c r="F55" s="14">
        <v>7.5057870370370374E-3</v>
      </c>
      <c r="G55" s="15">
        <v>5.8217592592592587E-4</v>
      </c>
      <c r="H55" s="5">
        <v>4</v>
      </c>
    </row>
    <row r="56" spans="1:8" x14ac:dyDescent="0.3">
      <c r="A56" s="10" t="s">
        <v>92</v>
      </c>
      <c r="B56" s="6">
        <v>12</v>
      </c>
      <c r="C56" s="6" t="s">
        <v>186</v>
      </c>
      <c r="D56" s="6">
        <v>2011</v>
      </c>
      <c r="E56" s="6" t="s">
        <v>185</v>
      </c>
      <c r="F56" s="14">
        <v>7.5694444444444446E-3</v>
      </c>
      <c r="G56" s="15">
        <v>6.4583333333333322E-4</v>
      </c>
      <c r="H56" s="5">
        <v>5</v>
      </c>
    </row>
    <row r="57" spans="1:8" x14ac:dyDescent="0.3">
      <c r="A57" s="10" t="s">
        <v>111</v>
      </c>
      <c r="B57" s="6">
        <v>10</v>
      </c>
      <c r="C57" s="6" t="s">
        <v>12</v>
      </c>
      <c r="D57" s="6">
        <v>2010</v>
      </c>
      <c r="E57" s="6" t="s">
        <v>119</v>
      </c>
      <c r="F57" s="14">
        <v>7.7534722222222215E-3</v>
      </c>
      <c r="G57" s="15">
        <v>8.2986111111111119E-4</v>
      </c>
      <c r="H57" s="5">
        <v>6</v>
      </c>
    </row>
    <row r="58" spans="1:8" x14ac:dyDescent="0.3">
      <c r="A58" s="10" t="s">
        <v>93</v>
      </c>
      <c r="B58" s="6">
        <v>14</v>
      </c>
      <c r="C58" s="6" t="s">
        <v>33</v>
      </c>
      <c r="D58" s="6">
        <v>2011</v>
      </c>
      <c r="E58" s="6" t="s">
        <v>0</v>
      </c>
      <c r="F58" s="14">
        <v>7.8784722222222225E-3</v>
      </c>
      <c r="G58" s="15">
        <v>9.5486111111111108E-4</v>
      </c>
      <c r="H58" s="5">
        <v>7</v>
      </c>
    </row>
    <row r="59" spans="1:8" x14ac:dyDescent="0.3">
      <c r="A59" s="10" t="s">
        <v>94</v>
      </c>
      <c r="B59" s="6">
        <v>13</v>
      </c>
      <c r="C59" s="6" t="s">
        <v>121</v>
      </c>
      <c r="D59" s="6">
        <v>2011</v>
      </c>
      <c r="E59" s="6" t="s">
        <v>4</v>
      </c>
      <c r="F59" s="14">
        <v>7.9305555555555553E-3</v>
      </c>
      <c r="G59" s="15">
        <v>1.0069444444444444E-3</v>
      </c>
      <c r="H59" s="5">
        <v>8</v>
      </c>
    </row>
    <row r="60" spans="1:8" x14ac:dyDescent="0.3">
      <c r="A60" s="10" t="s">
        <v>95</v>
      </c>
      <c r="B60" s="6">
        <v>15</v>
      </c>
      <c r="C60" s="6" t="s">
        <v>43</v>
      </c>
      <c r="D60" s="6">
        <v>2011</v>
      </c>
      <c r="E60" s="6" t="s">
        <v>0</v>
      </c>
      <c r="F60" s="14">
        <v>7.9745370370370369E-3</v>
      </c>
      <c r="G60" s="15">
        <v>1.0509259259259259E-3</v>
      </c>
      <c r="H60" s="5">
        <v>9</v>
      </c>
    </row>
    <row r="61" spans="1:8" x14ac:dyDescent="0.3">
      <c r="A61" s="10" t="s">
        <v>96</v>
      </c>
      <c r="B61" s="6">
        <v>11</v>
      </c>
      <c r="C61" s="6" t="s">
        <v>36</v>
      </c>
      <c r="D61" s="6">
        <v>2011</v>
      </c>
      <c r="E61" s="6" t="s">
        <v>4</v>
      </c>
      <c r="F61" s="14">
        <v>8.0960648148148146E-3</v>
      </c>
      <c r="G61" s="15">
        <v>1.1724537037037035E-3</v>
      </c>
      <c r="H61" s="5">
        <v>10</v>
      </c>
    </row>
    <row r="64" spans="1:8" ht="23.4" x14ac:dyDescent="0.45">
      <c r="A64" s="25" t="s">
        <v>138</v>
      </c>
      <c r="B64" s="25"/>
      <c r="C64" s="25"/>
      <c r="D64" s="25"/>
      <c r="E64" s="25"/>
      <c r="F64" s="25"/>
      <c r="G64" s="25"/>
      <c r="H64" s="25"/>
    </row>
    <row r="65" spans="1:8" s="1" customFormat="1" x14ac:dyDescent="0.3">
      <c r="A65" s="4" t="s">
        <v>20</v>
      </c>
      <c r="B65" s="4" t="s">
        <v>29</v>
      </c>
      <c r="C65" s="4" t="s">
        <v>30</v>
      </c>
      <c r="D65" s="4" t="s">
        <v>21</v>
      </c>
      <c r="E65" s="4" t="s">
        <v>22</v>
      </c>
      <c r="F65" s="3" t="s">
        <v>58</v>
      </c>
      <c r="G65" s="3" t="s">
        <v>115</v>
      </c>
      <c r="H65" s="3" t="s">
        <v>28</v>
      </c>
    </row>
    <row r="66" spans="1:8" x14ac:dyDescent="0.3">
      <c r="A66" s="10" t="s">
        <v>88</v>
      </c>
      <c r="B66" s="6">
        <v>35</v>
      </c>
      <c r="C66" s="6" t="s">
        <v>122</v>
      </c>
      <c r="D66" s="6">
        <v>2011</v>
      </c>
      <c r="E66" s="6" t="s">
        <v>0</v>
      </c>
      <c r="F66" s="14">
        <v>5.1064814814814818E-3</v>
      </c>
      <c r="G66" s="15">
        <v>0</v>
      </c>
      <c r="H66" s="5">
        <v>1</v>
      </c>
    </row>
    <row r="67" spans="1:8" x14ac:dyDescent="0.3">
      <c r="A67" s="10" t="s">
        <v>89</v>
      </c>
      <c r="B67" s="6">
        <v>33</v>
      </c>
      <c r="C67" s="6" t="s">
        <v>192</v>
      </c>
      <c r="D67" s="6">
        <v>2010</v>
      </c>
      <c r="E67" s="6" t="s">
        <v>118</v>
      </c>
      <c r="F67" s="14">
        <v>5.114583333333333E-3</v>
      </c>
      <c r="G67" s="15">
        <v>8.101851851851852E-6</v>
      </c>
      <c r="H67" s="5">
        <v>2</v>
      </c>
    </row>
    <row r="68" spans="1:8" x14ac:dyDescent="0.3">
      <c r="A68" s="10" t="s">
        <v>90</v>
      </c>
      <c r="B68" s="6">
        <v>31</v>
      </c>
      <c r="C68" s="6" t="s">
        <v>54</v>
      </c>
      <c r="D68" s="6">
        <v>2011</v>
      </c>
      <c r="E68" s="6" t="s">
        <v>4</v>
      </c>
      <c r="F68" s="14">
        <v>5.1435185185185186E-3</v>
      </c>
      <c r="G68" s="15">
        <v>3.7037037037037037E-5</v>
      </c>
      <c r="H68" s="5">
        <v>3</v>
      </c>
    </row>
    <row r="69" spans="1:8" x14ac:dyDescent="0.3">
      <c r="A69" s="10" t="s">
        <v>91</v>
      </c>
      <c r="B69" s="6">
        <v>30</v>
      </c>
      <c r="C69" s="6" t="s">
        <v>53</v>
      </c>
      <c r="D69" s="6">
        <v>2011</v>
      </c>
      <c r="E69" s="6" t="s">
        <v>119</v>
      </c>
      <c r="F69" s="14">
        <v>5.8344907407407408E-3</v>
      </c>
      <c r="G69" s="15">
        <v>7.280092592592593E-4</v>
      </c>
      <c r="H69" s="5">
        <v>4</v>
      </c>
    </row>
    <row r="70" spans="1:8" x14ac:dyDescent="0.3">
      <c r="A70" s="10" t="s">
        <v>92</v>
      </c>
      <c r="B70" s="6">
        <v>34</v>
      </c>
      <c r="C70" s="6" t="s">
        <v>50</v>
      </c>
      <c r="D70" s="6">
        <v>2011</v>
      </c>
      <c r="E70" s="6" t="s">
        <v>4</v>
      </c>
      <c r="F70" s="14">
        <v>6.0671296296296298E-3</v>
      </c>
      <c r="G70" s="15">
        <v>9.6064814814814808E-4</v>
      </c>
      <c r="H70" s="5">
        <v>5</v>
      </c>
    </row>
    <row r="71" spans="1:8" x14ac:dyDescent="0.3">
      <c r="A71" s="10" t="s">
        <v>111</v>
      </c>
      <c r="B71" s="6">
        <v>32</v>
      </c>
      <c r="C71" s="6" t="s">
        <v>16</v>
      </c>
      <c r="D71" s="6">
        <v>2010</v>
      </c>
      <c r="E71" s="6" t="s">
        <v>191</v>
      </c>
      <c r="F71" s="14">
        <v>6.3043981481481484E-3</v>
      </c>
      <c r="G71" s="15">
        <v>1.1979166666666668E-3</v>
      </c>
      <c r="H71" s="5">
        <v>6</v>
      </c>
    </row>
    <row r="72" spans="1:8" x14ac:dyDescent="0.3">
      <c r="A72" s="10" t="s">
        <v>93</v>
      </c>
      <c r="B72" s="6">
        <v>29</v>
      </c>
      <c r="C72" s="6" t="s">
        <v>52</v>
      </c>
      <c r="D72" s="6">
        <v>2011</v>
      </c>
      <c r="E72" s="6" t="s">
        <v>4</v>
      </c>
      <c r="F72" s="14">
        <v>6.9108796296296288E-3</v>
      </c>
      <c r="G72" s="15">
        <v>1.8043981481481481E-3</v>
      </c>
      <c r="H72" s="5">
        <v>7</v>
      </c>
    </row>
    <row r="73" spans="1:8" x14ac:dyDescent="0.3">
      <c r="F73" s="12"/>
      <c r="G73" s="7"/>
    </row>
    <row r="74" spans="1:8" x14ac:dyDescent="0.3">
      <c r="F74" s="12"/>
      <c r="G74" s="7"/>
    </row>
    <row r="75" spans="1:8" ht="23.4" x14ac:dyDescent="0.45">
      <c r="A75" s="25" t="s">
        <v>76</v>
      </c>
      <c r="B75" s="25"/>
      <c r="C75" s="25"/>
      <c r="D75" s="25"/>
      <c r="E75" s="25"/>
      <c r="F75" s="25"/>
      <c r="G75" s="25"/>
      <c r="H75" s="25"/>
    </row>
    <row r="76" spans="1:8" s="1" customFormat="1" x14ac:dyDescent="0.3">
      <c r="A76" s="4" t="s">
        <v>20</v>
      </c>
      <c r="B76" s="4" t="s">
        <v>29</v>
      </c>
      <c r="C76" s="4" t="s">
        <v>30</v>
      </c>
      <c r="D76" s="4" t="s">
        <v>21</v>
      </c>
      <c r="E76" s="4" t="s">
        <v>22</v>
      </c>
      <c r="F76" s="3" t="s">
        <v>58</v>
      </c>
      <c r="G76" s="3" t="s">
        <v>115</v>
      </c>
      <c r="H76" s="3" t="s">
        <v>28</v>
      </c>
    </row>
    <row r="77" spans="1:8" x14ac:dyDescent="0.3">
      <c r="A77" s="10" t="s">
        <v>88</v>
      </c>
      <c r="B77" s="6">
        <v>53</v>
      </c>
      <c r="C77" s="6" t="s">
        <v>197</v>
      </c>
      <c r="D77" s="6">
        <v>2012</v>
      </c>
      <c r="E77" s="6" t="s">
        <v>145</v>
      </c>
      <c r="F77" s="14">
        <v>2.2233796296296294E-3</v>
      </c>
      <c r="G77" s="15">
        <v>0</v>
      </c>
      <c r="H77" s="5">
        <v>1</v>
      </c>
    </row>
    <row r="78" spans="1:8" x14ac:dyDescent="0.3">
      <c r="A78" s="10" t="s">
        <v>89</v>
      </c>
      <c r="B78" s="6">
        <v>45</v>
      </c>
      <c r="C78" s="6" t="s">
        <v>34</v>
      </c>
      <c r="D78" s="6">
        <v>2012</v>
      </c>
      <c r="E78" s="6" t="s">
        <v>145</v>
      </c>
      <c r="F78" s="14">
        <v>2.2685185185185182E-3</v>
      </c>
      <c r="G78" s="15">
        <v>4.5138888888888887E-5</v>
      </c>
      <c r="H78" s="5">
        <v>2</v>
      </c>
    </row>
    <row r="79" spans="1:8" x14ac:dyDescent="0.3">
      <c r="A79" s="10" t="s">
        <v>90</v>
      </c>
      <c r="B79" s="6">
        <v>50</v>
      </c>
      <c r="C79" s="6" t="s">
        <v>126</v>
      </c>
      <c r="D79" s="6">
        <v>2012</v>
      </c>
      <c r="E79" s="6" t="s">
        <v>4</v>
      </c>
      <c r="F79" s="14">
        <v>2.2800925925925927E-3</v>
      </c>
      <c r="G79" s="15">
        <v>5.6712962962962972E-5</v>
      </c>
      <c r="H79" s="5">
        <v>3</v>
      </c>
    </row>
    <row r="80" spans="1:8" x14ac:dyDescent="0.3">
      <c r="A80" s="10" t="s">
        <v>91</v>
      </c>
      <c r="B80" s="6">
        <v>42</v>
      </c>
      <c r="C80" s="6" t="s">
        <v>132</v>
      </c>
      <c r="D80" s="6">
        <v>2012</v>
      </c>
      <c r="E80" s="6" t="s">
        <v>1</v>
      </c>
      <c r="F80" s="14">
        <v>2.3009259259259259E-3</v>
      </c>
      <c r="G80" s="15">
        <v>7.7546296296296301E-5</v>
      </c>
      <c r="H80" s="5">
        <v>4</v>
      </c>
    </row>
    <row r="81" spans="1:8" x14ac:dyDescent="0.3">
      <c r="A81" s="10" t="s">
        <v>92</v>
      </c>
      <c r="B81" s="6">
        <v>47</v>
      </c>
      <c r="C81" s="6" t="s">
        <v>142</v>
      </c>
      <c r="D81" s="6">
        <v>2013</v>
      </c>
      <c r="E81" s="6" t="s">
        <v>1</v>
      </c>
      <c r="F81" s="14">
        <v>2.3032407407407407E-3</v>
      </c>
      <c r="G81" s="15">
        <v>7.9861111111111116E-5</v>
      </c>
      <c r="H81" s="5">
        <v>5</v>
      </c>
    </row>
    <row r="82" spans="1:8" x14ac:dyDescent="0.3">
      <c r="A82" s="10" t="s">
        <v>111</v>
      </c>
      <c r="B82" s="6">
        <v>39</v>
      </c>
      <c r="C82" s="6" t="s">
        <v>149</v>
      </c>
      <c r="D82" s="6">
        <v>2012</v>
      </c>
      <c r="E82" s="6" t="s">
        <v>118</v>
      </c>
      <c r="F82" s="14">
        <v>2.3148148148148151E-3</v>
      </c>
      <c r="G82" s="15">
        <v>9.1435185185185188E-5</v>
      </c>
      <c r="H82" s="5">
        <v>6</v>
      </c>
    </row>
    <row r="83" spans="1:8" x14ac:dyDescent="0.3">
      <c r="A83" s="10" t="s">
        <v>93</v>
      </c>
      <c r="B83" s="6">
        <v>48</v>
      </c>
      <c r="C83" s="6" t="s">
        <v>44</v>
      </c>
      <c r="D83" s="6">
        <v>2012</v>
      </c>
      <c r="E83" s="6" t="s">
        <v>145</v>
      </c>
      <c r="F83" s="14">
        <v>2.3472222222222223E-3</v>
      </c>
      <c r="G83" s="15">
        <v>1.2384259259259258E-4</v>
      </c>
      <c r="H83" s="5">
        <v>7</v>
      </c>
    </row>
    <row r="84" spans="1:8" x14ac:dyDescent="0.3">
      <c r="A84" s="10" t="s">
        <v>94</v>
      </c>
      <c r="B84" s="6">
        <v>40</v>
      </c>
      <c r="C84" s="6" t="s">
        <v>35</v>
      </c>
      <c r="D84" s="6">
        <v>2012</v>
      </c>
      <c r="E84" s="6" t="s">
        <v>4</v>
      </c>
      <c r="F84" s="14">
        <v>2.4386574074074072E-3</v>
      </c>
      <c r="G84" s="15">
        <v>2.1527777777777778E-4</v>
      </c>
      <c r="H84" s="5">
        <v>8</v>
      </c>
    </row>
    <row r="85" spans="1:8" x14ac:dyDescent="0.3">
      <c r="A85" s="10" t="s">
        <v>95</v>
      </c>
      <c r="B85" s="6">
        <v>41</v>
      </c>
      <c r="C85" s="6" t="s">
        <v>129</v>
      </c>
      <c r="D85" s="6">
        <v>2013</v>
      </c>
      <c r="E85" s="6" t="s">
        <v>185</v>
      </c>
      <c r="F85" s="14">
        <v>2.4745370370370372E-3</v>
      </c>
      <c r="G85" s="15">
        <v>2.5115740740740735E-4</v>
      </c>
      <c r="H85" s="5">
        <v>9</v>
      </c>
    </row>
    <row r="86" spans="1:8" x14ac:dyDescent="0.3">
      <c r="A86" s="10" t="s">
        <v>96</v>
      </c>
      <c r="B86" s="6">
        <v>44</v>
      </c>
      <c r="C86" s="6" t="s">
        <v>198</v>
      </c>
      <c r="D86" s="6">
        <v>2013</v>
      </c>
      <c r="E86" s="6" t="s">
        <v>118</v>
      </c>
      <c r="F86" s="14">
        <v>2.4872685185185184E-3</v>
      </c>
      <c r="G86" s="15">
        <v>2.6388888888888886E-4</v>
      </c>
      <c r="H86" s="5">
        <v>10</v>
      </c>
    </row>
    <row r="87" spans="1:8" x14ac:dyDescent="0.3">
      <c r="A87" s="10" t="s">
        <v>107</v>
      </c>
      <c r="B87" s="6">
        <v>46</v>
      </c>
      <c r="C87" s="6" t="s">
        <v>42</v>
      </c>
      <c r="D87" s="6">
        <v>2013</v>
      </c>
      <c r="E87" s="6" t="s">
        <v>1</v>
      </c>
      <c r="F87" s="14">
        <v>2.5000000000000001E-3</v>
      </c>
      <c r="G87" s="15">
        <v>2.7662037037037038E-4</v>
      </c>
      <c r="H87" s="5">
        <v>11</v>
      </c>
    </row>
    <row r="88" spans="1:8" x14ac:dyDescent="0.3">
      <c r="A88" s="10" t="s">
        <v>97</v>
      </c>
      <c r="B88" s="6">
        <v>43</v>
      </c>
      <c r="C88" s="6" t="s">
        <v>196</v>
      </c>
      <c r="D88" s="6">
        <v>2012</v>
      </c>
      <c r="E88" s="6" t="s">
        <v>4</v>
      </c>
      <c r="F88" s="14">
        <v>2.5208333333333333E-3</v>
      </c>
      <c r="G88" s="15">
        <v>2.9745370370370369E-4</v>
      </c>
      <c r="H88" s="5">
        <v>12</v>
      </c>
    </row>
    <row r="89" spans="1:8" x14ac:dyDescent="0.3">
      <c r="A89" s="10" t="s">
        <v>98</v>
      </c>
      <c r="B89" s="6">
        <v>52</v>
      </c>
      <c r="C89" s="6" t="s">
        <v>125</v>
      </c>
      <c r="D89" s="6">
        <v>2012</v>
      </c>
      <c r="E89" s="6" t="s">
        <v>4</v>
      </c>
      <c r="F89" s="14">
        <v>2.5231481481481481E-3</v>
      </c>
      <c r="G89" s="15">
        <v>2.9976851851851849E-4</v>
      </c>
      <c r="H89" s="5">
        <v>13</v>
      </c>
    </row>
    <row r="90" spans="1:8" x14ac:dyDescent="0.3">
      <c r="A90" s="10" t="s">
        <v>99</v>
      </c>
      <c r="B90" s="6">
        <v>37</v>
      </c>
      <c r="C90" s="6" t="s">
        <v>37</v>
      </c>
      <c r="D90" s="6">
        <v>2012</v>
      </c>
      <c r="E90" s="6" t="s">
        <v>0</v>
      </c>
      <c r="F90" s="14">
        <v>2.5914351851851849E-3</v>
      </c>
      <c r="G90" s="15">
        <v>3.6805555555555555E-4</v>
      </c>
      <c r="H90" s="5">
        <v>14</v>
      </c>
    </row>
    <row r="91" spans="1:8" x14ac:dyDescent="0.3">
      <c r="A91" s="10" t="s">
        <v>108</v>
      </c>
      <c r="B91" s="6">
        <v>51</v>
      </c>
      <c r="C91" s="6" t="s">
        <v>195</v>
      </c>
      <c r="D91" s="6">
        <v>2012</v>
      </c>
      <c r="E91" s="6" t="s">
        <v>4</v>
      </c>
      <c r="F91" s="14">
        <v>2.5949074074074073E-3</v>
      </c>
      <c r="G91" s="15">
        <v>3.7152777777777775E-4</v>
      </c>
      <c r="H91" s="5">
        <v>15</v>
      </c>
    </row>
    <row r="92" spans="1:8" x14ac:dyDescent="0.3">
      <c r="A92" s="10" t="s">
        <v>100</v>
      </c>
      <c r="B92" s="6">
        <v>49</v>
      </c>
      <c r="C92" s="6" t="s">
        <v>193</v>
      </c>
      <c r="D92" s="6">
        <v>2013</v>
      </c>
      <c r="E92" s="6" t="s">
        <v>1</v>
      </c>
      <c r="F92" s="14">
        <v>2.7303240740740743E-3</v>
      </c>
      <c r="G92" s="15">
        <v>5.0694444444444441E-4</v>
      </c>
      <c r="H92" s="5">
        <v>16</v>
      </c>
    </row>
    <row r="93" spans="1:8" x14ac:dyDescent="0.3">
      <c r="A93" s="10" t="s">
        <v>109</v>
      </c>
      <c r="B93" s="6">
        <v>36</v>
      </c>
      <c r="C93" s="6" t="s">
        <v>39</v>
      </c>
      <c r="D93" s="6">
        <v>2013</v>
      </c>
      <c r="E93" s="6" t="s">
        <v>0</v>
      </c>
      <c r="F93" s="14">
        <v>3.0983796296296297E-3</v>
      </c>
      <c r="G93" s="15">
        <v>8.7500000000000002E-4</v>
      </c>
      <c r="H93" s="5">
        <v>17</v>
      </c>
    </row>
    <row r="96" spans="1:8" ht="23.4" x14ac:dyDescent="0.45">
      <c r="A96" s="25" t="s">
        <v>77</v>
      </c>
      <c r="B96" s="25"/>
      <c r="C96" s="25"/>
      <c r="D96" s="25"/>
      <c r="E96" s="25"/>
      <c r="F96" s="25"/>
      <c r="G96" s="25"/>
      <c r="H96" s="25"/>
    </row>
    <row r="97" spans="1:8" s="1" customFormat="1" x14ac:dyDescent="0.3">
      <c r="A97" s="4" t="s">
        <v>20</v>
      </c>
      <c r="B97" s="4" t="s">
        <v>29</v>
      </c>
      <c r="C97" s="4" t="s">
        <v>30</v>
      </c>
      <c r="D97" s="4" t="s">
        <v>21</v>
      </c>
      <c r="E97" s="4" t="s">
        <v>22</v>
      </c>
      <c r="F97" s="3" t="s">
        <v>58</v>
      </c>
      <c r="G97" s="3" t="s">
        <v>115</v>
      </c>
      <c r="H97" s="3" t="s">
        <v>28</v>
      </c>
    </row>
    <row r="98" spans="1:8" x14ac:dyDescent="0.3">
      <c r="A98" s="10" t="s">
        <v>88</v>
      </c>
      <c r="B98" s="6">
        <v>63</v>
      </c>
      <c r="C98" s="6" t="s">
        <v>45</v>
      </c>
      <c r="D98" s="6">
        <v>2013</v>
      </c>
      <c r="E98" s="6" t="s">
        <v>0</v>
      </c>
      <c r="F98" s="14">
        <v>2.2037037037037038E-3</v>
      </c>
      <c r="G98" s="15">
        <v>0</v>
      </c>
      <c r="H98" s="5">
        <v>1</v>
      </c>
    </row>
    <row r="99" spans="1:8" x14ac:dyDescent="0.3">
      <c r="A99" s="10" t="s">
        <v>89</v>
      </c>
      <c r="B99" s="6">
        <v>38</v>
      </c>
      <c r="C99" s="6" t="s">
        <v>194</v>
      </c>
      <c r="D99" s="6">
        <v>2012</v>
      </c>
      <c r="E99" s="6" t="s">
        <v>3</v>
      </c>
      <c r="F99" s="14">
        <v>2.5324074074074073E-3</v>
      </c>
      <c r="G99" s="15">
        <v>3.2870370370370367E-4</v>
      </c>
      <c r="H99" s="5">
        <v>2</v>
      </c>
    </row>
    <row r="100" spans="1:8" x14ac:dyDescent="0.3">
      <c r="A100" s="10" t="s">
        <v>90</v>
      </c>
      <c r="B100" s="6">
        <v>57</v>
      </c>
      <c r="C100" s="6" t="s">
        <v>150</v>
      </c>
      <c r="D100" s="6">
        <v>2012</v>
      </c>
      <c r="E100" s="6" t="s">
        <v>4</v>
      </c>
      <c r="F100" s="14">
        <v>2.538194444444444E-3</v>
      </c>
      <c r="G100" s="15">
        <v>3.3449074074074072E-4</v>
      </c>
      <c r="H100" s="5">
        <v>3</v>
      </c>
    </row>
    <row r="101" spans="1:8" x14ac:dyDescent="0.3">
      <c r="A101" s="10" t="s">
        <v>91</v>
      </c>
      <c r="B101" s="6">
        <v>60</v>
      </c>
      <c r="C101" s="6" t="s">
        <v>136</v>
      </c>
      <c r="D101" s="6">
        <v>2012</v>
      </c>
      <c r="E101" s="6" t="s">
        <v>119</v>
      </c>
      <c r="F101" s="14">
        <v>2.5648148148148149E-3</v>
      </c>
      <c r="G101" s="15">
        <v>3.6111111111111109E-4</v>
      </c>
      <c r="H101" s="5">
        <v>4</v>
      </c>
    </row>
    <row r="102" spans="1:8" x14ac:dyDescent="0.3">
      <c r="A102" s="10" t="s">
        <v>92</v>
      </c>
      <c r="B102" s="6">
        <v>64</v>
      </c>
      <c r="C102" s="6" t="s">
        <v>135</v>
      </c>
      <c r="D102" s="6">
        <v>2013</v>
      </c>
      <c r="E102" s="6" t="s">
        <v>185</v>
      </c>
      <c r="F102" s="14">
        <v>2.5891203703703705E-3</v>
      </c>
      <c r="G102" s="15">
        <v>3.8541666666666667E-4</v>
      </c>
      <c r="H102" s="5">
        <v>5</v>
      </c>
    </row>
    <row r="103" spans="1:8" x14ac:dyDescent="0.3">
      <c r="A103" s="10" t="s">
        <v>111</v>
      </c>
      <c r="B103" s="6">
        <v>54</v>
      </c>
      <c r="C103" s="6" t="s">
        <v>166</v>
      </c>
      <c r="D103" s="6">
        <v>2013</v>
      </c>
      <c r="E103" s="6" t="s">
        <v>183</v>
      </c>
      <c r="F103" s="14">
        <v>2.6527777777777782E-3</v>
      </c>
      <c r="G103" s="15">
        <v>4.4907407407407401E-4</v>
      </c>
      <c r="H103" s="5">
        <v>6</v>
      </c>
    </row>
    <row r="104" spans="1:8" x14ac:dyDescent="0.3">
      <c r="A104" s="10" t="s">
        <v>93</v>
      </c>
      <c r="B104" s="6">
        <v>65</v>
      </c>
      <c r="C104" s="6" t="s">
        <v>49</v>
      </c>
      <c r="D104" s="6">
        <v>2012</v>
      </c>
      <c r="E104" s="6" t="s">
        <v>4</v>
      </c>
      <c r="F104" s="14">
        <v>2.6747685185185186E-3</v>
      </c>
      <c r="G104" s="15">
        <v>4.7106481481481484E-4</v>
      </c>
      <c r="H104" s="5">
        <v>7</v>
      </c>
    </row>
    <row r="105" spans="1:8" x14ac:dyDescent="0.3">
      <c r="A105" s="10" t="s">
        <v>94</v>
      </c>
      <c r="B105" s="6">
        <v>55</v>
      </c>
      <c r="C105" s="6" t="s">
        <v>168</v>
      </c>
      <c r="D105" s="6">
        <v>2013</v>
      </c>
      <c r="E105" s="6" t="s">
        <v>183</v>
      </c>
      <c r="F105" s="14">
        <v>2.6759259259259258E-3</v>
      </c>
      <c r="G105" s="15">
        <v>4.7222222222222218E-4</v>
      </c>
      <c r="H105" s="5">
        <v>8</v>
      </c>
    </row>
    <row r="106" spans="1:8" x14ac:dyDescent="0.3">
      <c r="A106" s="10" t="s">
        <v>95</v>
      </c>
      <c r="B106" s="6">
        <v>70</v>
      </c>
      <c r="C106" s="6" t="s">
        <v>48</v>
      </c>
      <c r="D106" s="6">
        <v>2012</v>
      </c>
      <c r="E106" s="6" t="s">
        <v>145</v>
      </c>
      <c r="F106" s="14">
        <v>2.678240740740741E-3</v>
      </c>
      <c r="G106" s="15">
        <v>4.7453703703703704E-4</v>
      </c>
      <c r="H106" s="5">
        <v>9</v>
      </c>
    </row>
    <row r="107" spans="1:8" x14ac:dyDescent="0.3">
      <c r="A107" s="10" t="s">
        <v>96</v>
      </c>
      <c r="B107" s="6">
        <v>56</v>
      </c>
      <c r="C107" s="6" t="s">
        <v>133</v>
      </c>
      <c r="D107" s="6">
        <v>2012</v>
      </c>
      <c r="E107" s="6" t="s">
        <v>4</v>
      </c>
      <c r="F107" s="14">
        <v>2.6921296296296298E-3</v>
      </c>
      <c r="G107" s="15">
        <v>4.884259259259259E-4</v>
      </c>
      <c r="H107" s="5">
        <v>10</v>
      </c>
    </row>
    <row r="108" spans="1:8" x14ac:dyDescent="0.3">
      <c r="A108" s="10" t="s">
        <v>107</v>
      </c>
      <c r="B108" s="6">
        <v>59</v>
      </c>
      <c r="C108" s="6" t="s">
        <v>134</v>
      </c>
      <c r="D108" s="6">
        <v>2013</v>
      </c>
      <c r="E108" s="6" t="s">
        <v>1</v>
      </c>
      <c r="F108" s="14">
        <v>2.701388888888889E-3</v>
      </c>
      <c r="G108" s="15">
        <v>4.9768518518518521E-4</v>
      </c>
      <c r="H108" s="5">
        <v>11</v>
      </c>
    </row>
    <row r="109" spans="1:8" x14ac:dyDescent="0.3">
      <c r="A109" s="10" t="s">
        <v>97</v>
      </c>
      <c r="B109" s="6">
        <v>69</v>
      </c>
      <c r="C109" s="6" t="s">
        <v>152</v>
      </c>
      <c r="D109" s="6">
        <v>2012</v>
      </c>
      <c r="E109" s="6" t="s">
        <v>118</v>
      </c>
      <c r="F109" s="14">
        <v>2.7407407407407411E-3</v>
      </c>
      <c r="G109" s="15">
        <v>5.3703703703703704E-4</v>
      </c>
      <c r="H109" s="5">
        <v>12</v>
      </c>
    </row>
    <row r="110" spans="1:8" x14ac:dyDescent="0.3">
      <c r="A110" s="10" t="s">
        <v>98</v>
      </c>
      <c r="B110" s="6">
        <v>68</v>
      </c>
      <c r="C110" s="6" t="s">
        <v>151</v>
      </c>
      <c r="D110" s="6">
        <v>2012</v>
      </c>
      <c r="E110" s="6" t="s">
        <v>183</v>
      </c>
      <c r="F110" s="14">
        <v>2.8483796296296295E-3</v>
      </c>
      <c r="G110" s="15">
        <v>6.4467592592592593E-4</v>
      </c>
      <c r="H110" s="5">
        <v>13</v>
      </c>
    </row>
    <row r="111" spans="1:8" x14ac:dyDescent="0.3">
      <c r="A111" s="10" t="s">
        <v>99</v>
      </c>
      <c r="B111" s="6">
        <v>61</v>
      </c>
      <c r="C111" s="6" t="s">
        <v>164</v>
      </c>
      <c r="D111" s="6">
        <v>2013</v>
      </c>
      <c r="E111" s="6" t="s">
        <v>4</v>
      </c>
      <c r="F111" s="14">
        <v>2.8668981481481479E-3</v>
      </c>
      <c r="G111" s="15">
        <v>6.6319444444444444E-4</v>
      </c>
      <c r="H111" s="5">
        <v>14</v>
      </c>
    </row>
    <row r="112" spans="1:8" x14ac:dyDescent="0.3">
      <c r="A112" s="10" t="s">
        <v>108</v>
      </c>
      <c r="B112" s="6">
        <v>67</v>
      </c>
      <c r="C112" s="6" t="s">
        <v>46</v>
      </c>
      <c r="D112" s="6">
        <v>2013</v>
      </c>
      <c r="E112" s="6" t="s">
        <v>4</v>
      </c>
      <c r="F112" s="14">
        <v>2.8807870370370372E-3</v>
      </c>
      <c r="G112" s="15">
        <v>6.7708333333333336E-4</v>
      </c>
      <c r="H112" s="5">
        <v>15</v>
      </c>
    </row>
    <row r="113" spans="1:8" x14ac:dyDescent="0.3">
      <c r="A113" s="10" t="s">
        <v>100</v>
      </c>
      <c r="B113" s="6">
        <v>66</v>
      </c>
      <c r="C113" s="6" t="s">
        <v>51</v>
      </c>
      <c r="D113" s="6">
        <v>2012</v>
      </c>
      <c r="E113" s="6" t="s">
        <v>145</v>
      </c>
      <c r="F113" s="14">
        <v>2.9074074074074072E-3</v>
      </c>
      <c r="G113" s="15">
        <v>7.0370370370370378E-4</v>
      </c>
      <c r="H113" s="5">
        <v>16</v>
      </c>
    </row>
    <row r="114" spans="1:8" x14ac:dyDescent="0.3">
      <c r="A114" s="10" t="s">
        <v>109</v>
      </c>
      <c r="B114" s="6">
        <v>62</v>
      </c>
      <c r="C114" s="6" t="s">
        <v>199</v>
      </c>
      <c r="D114" s="6">
        <v>2013</v>
      </c>
      <c r="E114" s="6" t="s">
        <v>118</v>
      </c>
      <c r="F114" s="14">
        <v>3.0150462962962965E-3</v>
      </c>
      <c r="G114" s="15">
        <v>8.1134259259259267E-4</v>
      </c>
      <c r="H114" s="5">
        <v>17</v>
      </c>
    </row>
    <row r="115" spans="1:8" x14ac:dyDescent="0.3">
      <c r="A115" s="10"/>
      <c r="B115" s="6">
        <v>58</v>
      </c>
      <c r="C115" s="6" t="s">
        <v>47</v>
      </c>
      <c r="D115" s="6">
        <v>2013</v>
      </c>
      <c r="E115" s="6" t="s">
        <v>183</v>
      </c>
      <c r="F115" s="14"/>
      <c r="G115" s="15"/>
      <c r="H115" s="5" t="s">
        <v>245</v>
      </c>
    </row>
    <row r="118" spans="1:8" ht="23.4" x14ac:dyDescent="0.45">
      <c r="A118" s="25" t="s">
        <v>78</v>
      </c>
      <c r="B118" s="25"/>
      <c r="C118" s="25"/>
      <c r="D118" s="25"/>
      <c r="E118" s="25"/>
      <c r="F118" s="25"/>
      <c r="G118" s="25"/>
      <c r="H118" s="25"/>
    </row>
    <row r="119" spans="1:8" s="1" customFormat="1" x14ac:dyDescent="0.3">
      <c r="A119" s="4" t="s">
        <v>20</v>
      </c>
      <c r="B119" s="4" t="s">
        <v>29</v>
      </c>
      <c r="C119" s="4" t="s">
        <v>30</v>
      </c>
      <c r="D119" s="4" t="s">
        <v>21</v>
      </c>
      <c r="E119" s="4" t="s">
        <v>22</v>
      </c>
      <c r="F119" s="3" t="s">
        <v>58</v>
      </c>
      <c r="G119" s="3" t="s">
        <v>115</v>
      </c>
      <c r="H119" s="3" t="s">
        <v>28</v>
      </c>
    </row>
    <row r="120" spans="1:8" x14ac:dyDescent="0.3">
      <c r="A120" s="10" t="s">
        <v>88</v>
      </c>
      <c r="B120" s="6">
        <v>114</v>
      </c>
      <c r="C120" s="6" t="s">
        <v>38</v>
      </c>
      <c r="D120" s="6">
        <v>2014</v>
      </c>
      <c r="E120" s="6" t="s">
        <v>183</v>
      </c>
      <c r="F120" s="14">
        <v>2.2824074074074075E-3</v>
      </c>
      <c r="G120" s="15">
        <v>0</v>
      </c>
      <c r="H120" s="5">
        <v>1</v>
      </c>
    </row>
    <row r="121" spans="1:8" x14ac:dyDescent="0.3">
      <c r="A121" s="10" t="s">
        <v>89</v>
      </c>
      <c r="B121" s="6">
        <v>116</v>
      </c>
      <c r="C121" s="6" t="s">
        <v>127</v>
      </c>
      <c r="D121" s="6">
        <v>2016</v>
      </c>
      <c r="E121" s="6" t="s">
        <v>1</v>
      </c>
      <c r="F121" s="14">
        <v>2.4652777777777776E-3</v>
      </c>
      <c r="G121" s="15">
        <v>1.8287037037037038E-4</v>
      </c>
      <c r="H121" s="5">
        <v>2</v>
      </c>
    </row>
    <row r="122" spans="1:8" x14ac:dyDescent="0.3">
      <c r="A122" s="10" t="s">
        <v>90</v>
      </c>
      <c r="B122" s="6">
        <v>111</v>
      </c>
      <c r="C122" s="6" t="s">
        <v>128</v>
      </c>
      <c r="D122" s="6">
        <v>2014</v>
      </c>
      <c r="E122" s="6" t="s">
        <v>0</v>
      </c>
      <c r="F122" s="14">
        <v>2.515046296296296E-3</v>
      </c>
      <c r="G122" s="15">
        <v>2.3263888888888889E-4</v>
      </c>
      <c r="H122" s="5">
        <v>3</v>
      </c>
    </row>
    <row r="123" spans="1:8" x14ac:dyDescent="0.3">
      <c r="A123" s="10" t="s">
        <v>91</v>
      </c>
      <c r="B123" s="6">
        <v>112</v>
      </c>
      <c r="C123" s="6" t="s">
        <v>209</v>
      </c>
      <c r="D123" s="6">
        <v>2014</v>
      </c>
      <c r="E123" s="6" t="s">
        <v>3</v>
      </c>
      <c r="F123" s="14">
        <v>2.5335648148148149E-3</v>
      </c>
      <c r="G123" s="15">
        <v>2.5115740740740735E-4</v>
      </c>
      <c r="H123" s="5">
        <v>4</v>
      </c>
    </row>
    <row r="124" spans="1:8" x14ac:dyDescent="0.3">
      <c r="A124" s="10" t="s">
        <v>92</v>
      </c>
      <c r="B124" s="6">
        <v>121</v>
      </c>
      <c r="C124" s="6" t="s">
        <v>123</v>
      </c>
      <c r="D124" s="6">
        <v>2014</v>
      </c>
      <c r="E124" s="6" t="s">
        <v>4</v>
      </c>
      <c r="F124" s="14">
        <v>2.6307870370370369E-3</v>
      </c>
      <c r="G124" s="15">
        <v>3.4837962962962969E-4</v>
      </c>
      <c r="H124" s="5">
        <v>5</v>
      </c>
    </row>
    <row r="125" spans="1:8" x14ac:dyDescent="0.3">
      <c r="A125" s="10" t="s">
        <v>111</v>
      </c>
      <c r="B125" s="6">
        <v>107</v>
      </c>
      <c r="C125" s="6" t="s">
        <v>159</v>
      </c>
      <c r="D125" s="6">
        <v>2016</v>
      </c>
      <c r="E125" s="6" t="s">
        <v>183</v>
      </c>
      <c r="F125" s="14">
        <v>2.6516203703703702E-3</v>
      </c>
      <c r="G125" s="15">
        <v>3.692129629629629E-4</v>
      </c>
      <c r="H125" s="5">
        <v>6</v>
      </c>
    </row>
    <row r="126" spans="1:8" x14ac:dyDescent="0.3">
      <c r="A126" s="10" t="s">
        <v>93</v>
      </c>
      <c r="B126" s="6">
        <v>103</v>
      </c>
      <c r="C126" s="6" t="s">
        <v>130</v>
      </c>
      <c r="D126" s="6">
        <v>2014</v>
      </c>
      <c r="E126" s="6" t="s">
        <v>183</v>
      </c>
      <c r="F126" s="14">
        <v>2.6747685185185186E-3</v>
      </c>
      <c r="G126" s="15">
        <v>3.9236111111111107E-4</v>
      </c>
      <c r="H126" s="5">
        <v>7</v>
      </c>
    </row>
    <row r="127" spans="1:8" x14ac:dyDescent="0.3">
      <c r="A127" s="10" t="s">
        <v>94</v>
      </c>
      <c r="B127" s="6">
        <v>110</v>
      </c>
      <c r="C127" s="6" t="s">
        <v>207</v>
      </c>
      <c r="D127" s="6">
        <v>2014</v>
      </c>
      <c r="E127" s="6" t="s">
        <v>4</v>
      </c>
      <c r="F127" s="14">
        <v>2.7534722222222218E-3</v>
      </c>
      <c r="G127" s="15">
        <v>4.7106481481481484E-4</v>
      </c>
      <c r="H127" s="5">
        <v>8</v>
      </c>
    </row>
    <row r="128" spans="1:8" x14ac:dyDescent="0.3">
      <c r="A128" s="10" t="s">
        <v>95</v>
      </c>
      <c r="B128" s="6">
        <v>104</v>
      </c>
      <c r="C128" s="6" t="s">
        <v>160</v>
      </c>
      <c r="D128" s="6">
        <v>2015</v>
      </c>
      <c r="E128" s="6" t="s">
        <v>4</v>
      </c>
      <c r="F128" s="14">
        <v>2.7557870370370371E-3</v>
      </c>
      <c r="G128" s="15">
        <v>4.7337962962962958E-4</v>
      </c>
      <c r="H128" s="5">
        <v>9</v>
      </c>
    </row>
    <row r="129" spans="1:8" x14ac:dyDescent="0.3">
      <c r="A129" s="10" t="s">
        <v>96</v>
      </c>
      <c r="B129" s="6">
        <v>120</v>
      </c>
      <c r="C129" s="6" t="s">
        <v>206</v>
      </c>
      <c r="D129" s="6">
        <v>2014</v>
      </c>
      <c r="E129" s="6" t="s">
        <v>4</v>
      </c>
      <c r="F129" s="14">
        <v>2.7881944444444443E-3</v>
      </c>
      <c r="G129" s="15">
        <v>5.0578703703703712E-4</v>
      </c>
      <c r="H129" s="5">
        <v>10</v>
      </c>
    </row>
    <row r="130" spans="1:8" x14ac:dyDescent="0.3">
      <c r="A130" s="10" t="s">
        <v>107</v>
      </c>
      <c r="B130" s="6">
        <v>124</v>
      </c>
      <c r="C130" s="6" t="s">
        <v>131</v>
      </c>
      <c r="D130" s="6">
        <v>2014</v>
      </c>
      <c r="E130" s="6" t="s">
        <v>118</v>
      </c>
      <c r="F130" s="14">
        <v>2.7893518518518519E-3</v>
      </c>
      <c r="G130" s="15">
        <v>5.0694444444444441E-4</v>
      </c>
      <c r="H130" s="5">
        <v>11</v>
      </c>
    </row>
    <row r="131" spans="1:8" x14ac:dyDescent="0.3">
      <c r="A131" s="10" t="s">
        <v>97</v>
      </c>
      <c r="B131" s="6">
        <v>118</v>
      </c>
      <c r="C131" s="6" t="s">
        <v>181</v>
      </c>
      <c r="D131" s="6">
        <v>2015</v>
      </c>
      <c r="E131" s="6" t="s">
        <v>0</v>
      </c>
      <c r="F131" s="14">
        <v>2.8472222222222219E-3</v>
      </c>
      <c r="G131" s="15">
        <v>5.6481481481481476E-4</v>
      </c>
      <c r="H131" s="5">
        <v>12</v>
      </c>
    </row>
    <row r="132" spans="1:8" x14ac:dyDescent="0.3">
      <c r="A132" s="10" t="s">
        <v>98</v>
      </c>
      <c r="B132" s="6">
        <v>102</v>
      </c>
      <c r="C132" s="6" t="s">
        <v>201</v>
      </c>
      <c r="D132" s="6">
        <v>2015</v>
      </c>
      <c r="E132" s="6" t="s">
        <v>4</v>
      </c>
      <c r="F132" s="14">
        <v>2.8935185185185188E-3</v>
      </c>
      <c r="G132" s="15">
        <v>6.111111111111111E-4</v>
      </c>
      <c r="H132" s="5">
        <v>13</v>
      </c>
    </row>
    <row r="133" spans="1:8" x14ac:dyDescent="0.3">
      <c r="A133" s="10" t="s">
        <v>99</v>
      </c>
      <c r="B133" s="6">
        <v>122</v>
      </c>
      <c r="C133" s="6" t="s">
        <v>124</v>
      </c>
      <c r="D133" s="6">
        <v>2014</v>
      </c>
      <c r="E133" s="6" t="s">
        <v>118</v>
      </c>
      <c r="F133" s="14">
        <v>3.0081018518518521E-3</v>
      </c>
      <c r="G133" s="15">
        <v>7.256944444444445E-4</v>
      </c>
      <c r="H133" s="5">
        <v>14</v>
      </c>
    </row>
    <row r="134" spans="1:8" x14ac:dyDescent="0.3">
      <c r="A134" s="10" t="s">
        <v>108</v>
      </c>
      <c r="B134" s="6">
        <v>105</v>
      </c>
      <c r="C134" s="6" t="s">
        <v>203</v>
      </c>
      <c r="D134" s="6">
        <v>2015</v>
      </c>
      <c r="E134" s="6" t="s">
        <v>118</v>
      </c>
      <c r="F134" s="14">
        <v>3.0104166666666664E-3</v>
      </c>
      <c r="G134" s="15">
        <v>7.280092592592593E-4</v>
      </c>
      <c r="H134" s="5">
        <v>15</v>
      </c>
    </row>
    <row r="135" spans="1:8" x14ac:dyDescent="0.3">
      <c r="A135" s="10" t="s">
        <v>100</v>
      </c>
      <c r="B135" s="6">
        <v>119</v>
      </c>
      <c r="C135" s="6" t="s">
        <v>157</v>
      </c>
      <c r="D135" s="6">
        <v>2014</v>
      </c>
      <c r="E135" s="6" t="s">
        <v>183</v>
      </c>
      <c r="F135" s="14">
        <v>3.0150462962962965E-3</v>
      </c>
      <c r="G135" s="15">
        <v>7.326388888888889E-4</v>
      </c>
      <c r="H135" s="5">
        <v>16</v>
      </c>
    </row>
    <row r="136" spans="1:8" x14ac:dyDescent="0.3">
      <c r="A136" s="10" t="s">
        <v>109</v>
      </c>
      <c r="B136" s="6">
        <v>108</v>
      </c>
      <c r="C136" s="6" t="s">
        <v>158</v>
      </c>
      <c r="D136" s="6">
        <v>2016</v>
      </c>
      <c r="E136" s="6" t="s">
        <v>183</v>
      </c>
      <c r="F136" s="14">
        <v>3.0497685185185181E-3</v>
      </c>
      <c r="G136" s="15">
        <v>7.6736111111111113E-4</v>
      </c>
      <c r="H136" s="5">
        <v>17</v>
      </c>
    </row>
    <row r="137" spans="1:8" x14ac:dyDescent="0.3">
      <c r="A137" s="10" t="s">
        <v>101</v>
      </c>
      <c r="B137" s="6">
        <v>101</v>
      </c>
      <c r="C137" s="6" t="s">
        <v>40</v>
      </c>
      <c r="D137" s="6">
        <v>2015</v>
      </c>
      <c r="E137" s="6" t="s">
        <v>0</v>
      </c>
      <c r="F137" s="14">
        <v>3.0844907407407405E-3</v>
      </c>
      <c r="G137" s="15">
        <v>8.0208333333333336E-4</v>
      </c>
      <c r="H137" s="5">
        <v>18</v>
      </c>
    </row>
    <row r="138" spans="1:8" x14ac:dyDescent="0.3">
      <c r="A138" s="10" t="s">
        <v>102</v>
      </c>
      <c r="B138" s="6">
        <v>109</v>
      </c>
      <c r="C138" s="6" t="s">
        <v>205</v>
      </c>
      <c r="D138" s="6">
        <v>2015</v>
      </c>
      <c r="E138" s="6" t="s">
        <v>0</v>
      </c>
      <c r="F138" s="14">
        <v>3.158564814814815E-3</v>
      </c>
      <c r="G138" s="15">
        <v>8.7615740740740742E-4</v>
      </c>
      <c r="H138" s="5">
        <v>19</v>
      </c>
    </row>
    <row r="139" spans="1:8" x14ac:dyDescent="0.3">
      <c r="A139" s="10" t="s">
        <v>103</v>
      </c>
      <c r="B139" s="6">
        <v>113</v>
      </c>
      <c r="C139" s="6" t="s">
        <v>200</v>
      </c>
      <c r="D139" s="6">
        <v>2016</v>
      </c>
      <c r="E139" s="6" t="s">
        <v>0</v>
      </c>
      <c r="F139" s="14">
        <v>3.2152777777777774E-3</v>
      </c>
      <c r="G139" s="15">
        <v>9.3287037037037036E-4</v>
      </c>
      <c r="H139" s="5">
        <v>20</v>
      </c>
    </row>
    <row r="140" spans="1:8" x14ac:dyDescent="0.3">
      <c r="A140" s="10" t="s">
        <v>114</v>
      </c>
      <c r="B140" s="6">
        <v>123</v>
      </c>
      <c r="C140" s="6" t="s">
        <v>208</v>
      </c>
      <c r="D140" s="6">
        <v>2017</v>
      </c>
      <c r="E140" s="6" t="s">
        <v>0</v>
      </c>
      <c r="F140" s="14">
        <v>3.2777777777777775E-3</v>
      </c>
      <c r="G140" s="15">
        <v>9.9537037037037042E-4</v>
      </c>
      <c r="H140" s="5">
        <v>21</v>
      </c>
    </row>
    <row r="141" spans="1:8" x14ac:dyDescent="0.3">
      <c r="A141" s="10" t="s">
        <v>104</v>
      </c>
      <c r="B141" s="6">
        <v>117</v>
      </c>
      <c r="C141" s="6" t="s">
        <v>204</v>
      </c>
      <c r="D141" s="6">
        <v>2014</v>
      </c>
      <c r="E141" s="6" t="s">
        <v>118</v>
      </c>
      <c r="F141" s="14">
        <v>3.3287037037037035E-3</v>
      </c>
      <c r="G141" s="15">
        <v>1.0462962962962963E-3</v>
      </c>
      <c r="H141" s="5">
        <v>22</v>
      </c>
    </row>
    <row r="142" spans="1:8" x14ac:dyDescent="0.3">
      <c r="A142" s="10" t="s">
        <v>105</v>
      </c>
      <c r="B142" s="6">
        <v>106</v>
      </c>
      <c r="C142" s="6" t="s">
        <v>161</v>
      </c>
      <c r="D142" s="6">
        <v>2017</v>
      </c>
      <c r="E142" s="6" t="s">
        <v>183</v>
      </c>
      <c r="F142" s="14">
        <v>3.3310185185185183E-3</v>
      </c>
      <c r="G142" s="15">
        <v>1.0486111111111111E-3</v>
      </c>
      <c r="H142" s="5">
        <v>23</v>
      </c>
    </row>
    <row r="143" spans="1:8" x14ac:dyDescent="0.3">
      <c r="A143" s="10" t="s">
        <v>106</v>
      </c>
      <c r="B143" s="6">
        <v>125</v>
      </c>
      <c r="C143" s="6" t="s">
        <v>210</v>
      </c>
      <c r="D143" s="6">
        <v>2015</v>
      </c>
      <c r="E143" s="6" t="s">
        <v>118</v>
      </c>
      <c r="F143" s="14">
        <v>3.4537037037037036E-3</v>
      </c>
      <c r="G143" s="15">
        <v>1.1712962962962964E-3</v>
      </c>
      <c r="H143" s="5">
        <v>24</v>
      </c>
    </row>
    <row r="144" spans="1:8" x14ac:dyDescent="0.3">
      <c r="A144" s="10" t="s">
        <v>112</v>
      </c>
      <c r="B144" s="6">
        <v>115</v>
      </c>
      <c r="C144" s="6" t="s">
        <v>202</v>
      </c>
      <c r="D144" s="6">
        <v>2016</v>
      </c>
      <c r="E144" s="6" t="s">
        <v>183</v>
      </c>
      <c r="F144" s="14"/>
      <c r="G144" s="15"/>
      <c r="H144" s="5" t="s">
        <v>245</v>
      </c>
    </row>
    <row r="147" spans="1:8" ht="23.4" x14ac:dyDescent="0.45">
      <c r="A147" s="25" t="s">
        <v>79</v>
      </c>
      <c r="B147" s="25"/>
      <c r="C147" s="25"/>
      <c r="D147" s="25"/>
      <c r="E147" s="25"/>
      <c r="F147" s="25"/>
      <c r="G147" s="25"/>
      <c r="H147" s="25"/>
    </row>
    <row r="148" spans="1:8" s="1" customFormat="1" x14ac:dyDescent="0.3">
      <c r="A148" s="4" t="s">
        <v>20</v>
      </c>
      <c r="B148" s="4" t="s">
        <v>29</v>
      </c>
      <c r="C148" s="4" t="s">
        <v>30</v>
      </c>
      <c r="D148" s="4" t="s">
        <v>21</v>
      </c>
      <c r="E148" s="4" t="s">
        <v>22</v>
      </c>
      <c r="F148" s="3" t="s">
        <v>58</v>
      </c>
      <c r="G148" s="3" t="s">
        <v>115</v>
      </c>
      <c r="H148" s="3" t="s">
        <v>28</v>
      </c>
    </row>
    <row r="149" spans="1:8" x14ac:dyDescent="0.3">
      <c r="A149" s="10" t="s">
        <v>88</v>
      </c>
      <c r="B149" s="6">
        <v>133</v>
      </c>
      <c r="C149" s="6" t="s">
        <v>137</v>
      </c>
      <c r="D149" s="6">
        <v>2014</v>
      </c>
      <c r="E149" s="6" t="s">
        <v>4</v>
      </c>
      <c r="F149" s="14">
        <v>2.5497685185185185E-3</v>
      </c>
      <c r="G149" s="15">
        <v>0</v>
      </c>
      <c r="H149" s="5">
        <v>1</v>
      </c>
    </row>
    <row r="150" spans="1:8" x14ac:dyDescent="0.3">
      <c r="A150" s="10" t="s">
        <v>89</v>
      </c>
      <c r="B150" s="6">
        <v>126</v>
      </c>
      <c r="C150" s="6" t="s">
        <v>165</v>
      </c>
      <c r="D150" s="6">
        <v>2014</v>
      </c>
      <c r="E150" s="6" t="s">
        <v>118</v>
      </c>
      <c r="F150" s="14">
        <v>2.7222222222222218E-3</v>
      </c>
      <c r="G150" s="15">
        <v>1.7245370370370372E-4</v>
      </c>
      <c r="H150" s="5">
        <v>2</v>
      </c>
    </row>
    <row r="151" spans="1:8" x14ac:dyDescent="0.3">
      <c r="A151" s="10" t="s">
        <v>90</v>
      </c>
      <c r="B151" s="6">
        <v>137</v>
      </c>
      <c r="C151" s="6" t="s">
        <v>163</v>
      </c>
      <c r="D151" s="6">
        <v>2014</v>
      </c>
      <c r="E151" s="6" t="s">
        <v>4</v>
      </c>
      <c r="F151" s="14">
        <v>2.7905092592592595E-3</v>
      </c>
      <c r="G151" s="15">
        <v>2.4074074074074077E-4</v>
      </c>
      <c r="H151" s="5">
        <v>3</v>
      </c>
    </row>
    <row r="152" spans="1:8" x14ac:dyDescent="0.3">
      <c r="A152" s="10" t="s">
        <v>91</v>
      </c>
      <c r="B152" s="6">
        <v>129</v>
      </c>
      <c r="C152" s="6" t="s">
        <v>213</v>
      </c>
      <c r="D152" s="6">
        <v>2015</v>
      </c>
      <c r="E152" s="6" t="s">
        <v>4</v>
      </c>
      <c r="F152" s="14">
        <v>2.8171296296296295E-3</v>
      </c>
      <c r="G152" s="15">
        <v>2.6736111111111112E-4</v>
      </c>
      <c r="H152" s="5">
        <v>4</v>
      </c>
    </row>
    <row r="153" spans="1:8" x14ac:dyDescent="0.3">
      <c r="A153" s="10" t="s">
        <v>92</v>
      </c>
      <c r="B153" s="6">
        <v>139</v>
      </c>
      <c r="C153" s="6" t="s">
        <v>219</v>
      </c>
      <c r="D153" s="6">
        <v>2016</v>
      </c>
      <c r="E153" s="6" t="s">
        <v>4</v>
      </c>
      <c r="F153" s="14">
        <v>2.9606481481481484E-3</v>
      </c>
      <c r="G153" s="15">
        <v>4.1087962962962958E-4</v>
      </c>
      <c r="H153" s="5">
        <v>5</v>
      </c>
    </row>
    <row r="154" spans="1:8" x14ac:dyDescent="0.3">
      <c r="A154" s="10" t="s">
        <v>111</v>
      </c>
      <c r="B154" s="6">
        <v>136</v>
      </c>
      <c r="C154" s="6" t="s">
        <v>218</v>
      </c>
      <c r="D154" s="6">
        <v>2017</v>
      </c>
      <c r="E154" s="6" t="s">
        <v>183</v>
      </c>
      <c r="F154" s="14">
        <v>2.9988425925925929E-3</v>
      </c>
      <c r="G154" s="15">
        <v>4.4907407407407401E-4</v>
      </c>
      <c r="H154" s="5">
        <v>6</v>
      </c>
    </row>
    <row r="155" spans="1:8" x14ac:dyDescent="0.3">
      <c r="A155" s="10" t="s">
        <v>93</v>
      </c>
      <c r="B155" s="6">
        <v>134</v>
      </c>
      <c r="C155" s="6" t="s">
        <v>216</v>
      </c>
      <c r="D155" s="6">
        <v>2015</v>
      </c>
      <c r="E155" s="6" t="s">
        <v>0</v>
      </c>
      <c r="F155" s="14">
        <v>3.0057870370370373E-3</v>
      </c>
      <c r="G155" s="15">
        <v>4.5601851851851852E-4</v>
      </c>
      <c r="H155" s="5">
        <v>7</v>
      </c>
    </row>
    <row r="156" spans="1:8" x14ac:dyDescent="0.3">
      <c r="A156" s="10" t="s">
        <v>94</v>
      </c>
      <c r="B156" s="6">
        <v>140</v>
      </c>
      <c r="C156" s="6" t="s">
        <v>242</v>
      </c>
      <c r="D156" s="6">
        <v>2014</v>
      </c>
      <c r="E156" s="6" t="s">
        <v>243</v>
      </c>
      <c r="F156" s="14">
        <v>3.1099537037037038E-3</v>
      </c>
      <c r="G156" s="15">
        <v>5.6018518518518516E-4</v>
      </c>
      <c r="H156" s="5">
        <v>8</v>
      </c>
    </row>
    <row r="157" spans="1:8" x14ac:dyDescent="0.3">
      <c r="A157" s="10" t="s">
        <v>95</v>
      </c>
      <c r="B157" s="6">
        <v>141</v>
      </c>
      <c r="C157" s="6" t="s">
        <v>244</v>
      </c>
      <c r="D157" s="6">
        <v>2014</v>
      </c>
      <c r="E157" s="6" t="s">
        <v>243</v>
      </c>
      <c r="F157" s="14">
        <v>3.2592592592592591E-3</v>
      </c>
      <c r="G157" s="15">
        <v>7.0949074074074068E-4</v>
      </c>
      <c r="H157" s="5">
        <v>9</v>
      </c>
    </row>
    <row r="158" spans="1:8" x14ac:dyDescent="0.3">
      <c r="A158" s="10" t="s">
        <v>96</v>
      </c>
      <c r="B158" s="6">
        <v>128</v>
      </c>
      <c r="C158" s="6" t="s">
        <v>212</v>
      </c>
      <c r="D158" s="6">
        <v>2015</v>
      </c>
      <c r="E158" s="6" t="s">
        <v>118</v>
      </c>
      <c r="F158" s="14">
        <v>3.3090277777777775E-3</v>
      </c>
      <c r="G158" s="15">
        <v>7.5925925925925911E-4</v>
      </c>
      <c r="H158" s="5">
        <v>10</v>
      </c>
    </row>
    <row r="159" spans="1:8" x14ac:dyDescent="0.3">
      <c r="A159" s="10" t="s">
        <v>107</v>
      </c>
      <c r="B159" s="6">
        <v>138</v>
      </c>
      <c r="C159" s="6" t="s">
        <v>167</v>
      </c>
      <c r="D159" s="6">
        <v>2014</v>
      </c>
      <c r="E159" s="6" t="s">
        <v>1</v>
      </c>
      <c r="F159" s="14">
        <v>3.3194444444444447E-3</v>
      </c>
      <c r="G159" s="15">
        <v>7.6967592592592593E-4</v>
      </c>
      <c r="H159" s="5">
        <v>11</v>
      </c>
    </row>
    <row r="160" spans="1:8" x14ac:dyDescent="0.3">
      <c r="A160" s="10" t="s">
        <v>97</v>
      </c>
      <c r="B160" s="6">
        <v>127</v>
      </c>
      <c r="C160" s="6" t="s">
        <v>211</v>
      </c>
      <c r="D160" s="6">
        <v>2015</v>
      </c>
      <c r="E160" s="6" t="s">
        <v>4</v>
      </c>
      <c r="F160" s="14">
        <v>3.3831018518518511E-3</v>
      </c>
      <c r="G160" s="15">
        <v>8.3333333333333339E-4</v>
      </c>
      <c r="H160" s="5">
        <v>12</v>
      </c>
    </row>
    <row r="161" spans="1:8" x14ac:dyDescent="0.3">
      <c r="A161" s="10" t="s">
        <v>98</v>
      </c>
      <c r="B161" s="6">
        <v>135</v>
      </c>
      <c r="C161" s="6" t="s">
        <v>217</v>
      </c>
      <c r="D161" s="6">
        <v>2015</v>
      </c>
      <c r="E161" s="6" t="s">
        <v>1</v>
      </c>
      <c r="F161" s="14">
        <v>3.3842592592592592E-3</v>
      </c>
      <c r="G161" s="15">
        <v>8.3449074074074068E-4</v>
      </c>
      <c r="H161" s="5">
        <v>13</v>
      </c>
    </row>
    <row r="162" spans="1:8" x14ac:dyDescent="0.3">
      <c r="A162" s="10" t="s">
        <v>99</v>
      </c>
      <c r="B162" s="6">
        <v>130</v>
      </c>
      <c r="C162" s="6" t="s">
        <v>214</v>
      </c>
      <c r="D162" s="6">
        <v>2015</v>
      </c>
      <c r="E162" s="6" t="s">
        <v>4</v>
      </c>
      <c r="F162" s="14">
        <v>3.5729166666666665E-3</v>
      </c>
      <c r="G162" s="15">
        <v>1.0231481481481482E-3</v>
      </c>
      <c r="H162" s="5">
        <v>14</v>
      </c>
    </row>
    <row r="163" spans="1:8" x14ac:dyDescent="0.3">
      <c r="A163" s="10" t="s">
        <v>108</v>
      </c>
      <c r="B163" s="6">
        <v>132</v>
      </c>
      <c r="C163" s="6" t="s">
        <v>215</v>
      </c>
      <c r="D163" s="6">
        <v>2016</v>
      </c>
      <c r="E163" s="6" t="s">
        <v>118</v>
      </c>
      <c r="F163" s="14"/>
      <c r="G163" s="15"/>
      <c r="H163" s="5" t="s">
        <v>245</v>
      </c>
    </row>
    <row r="164" spans="1:8" x14ac:dyDescent="0.3">
      <c r="A164" s="10" t="s">
        <v>100</v>
      </c>
      <c r="B164" s="6">
        <v>131</v>
      </c>
      <c r="C164" s="6" t="s">
        <v>162</v>
      </c>
      <c r="D164" s="6">
        <v>2016</v>
      </c>
      <c r="E164" s="6" t="s">
        <v>183</v>
      </c>
      <c r="F164" s="14"/>
      <c r="G164" s="15"/>
      <c r="H164" s="5" t="s">
        <v>246</v>
      </c>
    </row>
  </sheetData>
  <mergeCells count="15">
    <mergeCell ref="A17:H17"/>
    <mergeCell ref="A29:H29"/>
    <mergeCell ref="A1:H1"/>
    <mergeCell ref="A2:H2"/>
    <mergeCell ref="A3:H3"/>
    <mergeCell ref="A6:H6"/>
    <mergeCell ref="A12:H12"/>
    <mergeCell ref="A147:H147"/>
    <mergeCell ref="A24:H24"/>
    <mergeCell ref="A38:H38"/>
    <mergeCell ref="A50:H50"/>
    <mergeCell ref="A64:H64"/>
    <mergeCell ref="A75:H75"/>
    <mergeCell ref="A96:H96"/>
    <mergeCell ref="A118:H118"/>
  </mergeCells>
  <conditionalFormatting sqref="F77:F93">
    <cfRule type="duplicateValues" dxfId="0" priority="2"/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fitToHeight="100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15"/>
  <sheetViews>
    <sheetView topLeftCell="A93" workbookViewId="0">
      <selection activeCell="H116" sqref="H116"/>
    </sheetView>
  </sheetViews>
  <sheetFormatPr defaultRowHeight="14.4" x14ac:dyDescent="0.3"/>
  <cols>
    <col min="1" max="1" width="5.33203125" style="9" bestFit="1" customWidth="1"/>
    <col min="2" max="2" width="3.5546875" bestFit="1" customWidth="1"/>
    <col min="3" max="3" width="22.6640625" bestFit="1" customWidth="1"/>
    <col min="4" max="4" width="5.109375" bestFit="1" customWidth="1"/>
    <col min="5" max="5" width="23.33203125" bestFit="1" customWidth="1"/>
    <col min="6" max="6" width="8.5546875" style="13" bestFit="1" customWidth="1"/>
    <col min="7" max="7" width="9.33203125" bestFit="1" customWidth="1"/>
    <col min="8" max="8" width="6.44140625" style="2" bestFit="1" customWidth="1"/>
  </cols>
  <sheetData>
    <row r="1" spans="1:10" ht="28.8" x14ac:dyDescent="0.55000000000000004">
      <c r="A1" s="24" t="s">
        <v>31</v>
      </c>
      <c r="B1" s="24"/>
      <c r="C1" s="24"/>
      <c r="D1" s="24"/>
      <c r="E1" s="24"/>
      <c r="F1" s="24"/>
      <c r="G1" s="24"/>
      <c r="H1" s="24"/>
      <c r="I1" s="16"/>
      <c r="J1" s="16"/>
    </row>
    <row r="2" spans="1:10" ht="28.8" x14ac:dyDescent="0.55000000000000004">
      <c r="A2" s="24" t="s">
        <v>220</v>
      </c>
      <c r="B2" s="24"/>
      <c r="C2" s="24"/>
      <c r="D2" s="24"/>
      <c r="E2" s="24"/>
      <c r="F2" s="24"/>
      <c r="G2" s="24"/>
      <c r="H2" s="24"/>
      <c r="I2" s="16"/>
      <c r="J2" s="16"/>
    </row>
    <row r="3" spans="1:10" ht="23.4" x14ac:dyDescent="0.45">
      <c r="A3" s="25" t="s">
        <v>116</v>
      </c>
      <c r="B3" s="25"/>
      <c r="C3" s="25"/>
      <c r="D3" s="25"/>
      <c r="E3" s="25"/>
      <c r="F3" s="25"/>
      <c r="G3" s="25"/>
      <c r="H3" s="25"/>
      <c r="I3" s="17"/>
      <c r="J3" s="17"/>
    </row>
    <row r="4" spans="1:10" x14ac:dyDescent="0.3">
      <c r="F4" s="12"/>
      <c r="G4" s="7"/>
    </row>
    <row r="6" spans="1:10" ht="23.4" hidden="1" x14ac:dyDescent="0.45">
      <c r="A6" s="25" t="s">
        <v>177</v>
      </c>
      <c r="B6" s="25"/>
      <c r="C6" s="25"/>
      <c r="D6" s="25"/>
      <c r="E6" s="25"/>
      <c r="F6" s="25"/>
      <c r="G6" s="25"/>
      <c r="H6" s="25"/>
    </row>
    <row r="7" spans="1:10" s="1" customFormat="1" hidden="1" x14ac:dyDescent="0.3">
      <c r="A7" s="3" t="s">
        <v>20</v>
      </c>
      <c r="B7" s="4" t="s">
        <v>29</v>
      </c>
      <c r="C7" s="4" t="s">
        <v>30</v>
      </c>
      <c r="D7" s="4" t="s">
        <v>21</v>
      </c>
      <c r="E7" s="4" t="s">
        <v>22</v>
      </c>
      <c r="F7" s="18" t="s">
        <v>58</v>
      </c>
      <c r="G7" s="3" t="s">
        <v>115</v>
      </c>
      <c r="H7" s="3" t="s">
        <v>28</v>
      </c>
    </row>
    <row r="8" spans="1:10" hidden="1" x14ac:dyDescent="0.3">
      <c r="A8" s="10" t="s">
        <v>88</v>
      </c>
      <c r="B8" s="6"/>
      <c r="C8" s="6"/>
      <c r="D8" s="6"/>
      <c r="E8" s="6"/>
      <c r="F8" s="14"/>
      <c r="G8" s="15"/>
      <c r="H8" s="5"/>
    </row>
    <row r="9" spans="1:10" hidden="1" x14ac:dyDescent="0.3">
      <c r="A9" s="10"/>
      <c r="B9" s="6"/>
      <c r="C9" s="6"/>
      <c r="D9" s="6"/>
      <c r="E9" s="6"/>
      <c r="F9" s="14"/>
      <c r="G9" s="15"/>
      <c r="H9" s="5"/>
    </row>
    <row r="10" spans="1:10" hidden="1" x14ac:dyDescent="0.3"/>
    <row r="11" spans="1:10" hidden="1" x14ac:dyDescent="0.3"/>
    <row r="12" spans="1:10" ht="23.4" x14ac:dyDescent="0.45">
      <c r="A12" s="25" t="s">
        <v>178</v>
      </c>
      <c r="B12" s="25"/>
      <c r="C12" s="25"/>
      <c r="D12" s="25"/>
      <c r="E12" s="25"/>
      <c r="F12" s="25"/>
      <c r="G12" s="25"/>
      <c r="H12" s="25"/>
    </row>
    <row r="13" spans="1:10" s="1" customFormat="1" x14ac:dyDescent="0.3">
      <c r="A13" s="3" t="s">
        <v>20</v>
      </c>
      <c r="B13" s="4" t="s">
        <v>29</v>
      </c>
      <c r="C13" s="4" t="s">
        <v>30</v>
      </c>
      <c r="D13" s="4" t="s">
        <v>21</v>
      </c>
      <c r="E13" s="4" t="s">
        <v>22</v>
      </c>
      <c r="F13" s="18" t="s">
        <v>58</v>
      </c>
      <c r="G13" s="3" t="s">
        <v>115</v>
      </c>
      <c r="H13" s="3" t="s">
        <v>28</v>
      </c>
    </row>
    <row r="14" spans="1:10" x14ac:dyDescent="0.3">
      <c r="A14" s="10" t="s">
        <v>88</v>
      </c>
      <c r="B14" s="6">
        <v>19</v>
      </c>
      <c r="C14" s="6" t="s">
        <v>188</v>
      </c>
      <c r="D14" s="6">
        <v>2005</v>
      </c>
      <c r="E14" s="6" t="s">
        <v>189</v>
      </c>
      <c r="F14" s="14">
        <v>1.8113425925925927E-3</v>
      </c>
      <c r="G14" s="15">
        <v>0</v>
      </c>
      <c r="H14" s="5">
        <v>1</v>
      </c>
    </row>
    <row r="17" spans="1:8" ht="23.4" x14ac:dyDescent="0.45">
      <c r="A17" s="25" t="s">
        <v>179</v>
      </c>
      <c r="B17" s="25"/>
      <c r="C17" s="25"/>
      <c r="D17" s="25"/>
      <c r="E17" s="25"/>
      <c r="F17" s="25"/>
      <c r="G17" s="25"/>
      <c r="H17" s="25"/>
    </row>
    <row r="18" spans="1:8" s="1" customFormat="1" x14ac:dyDescent="0.3">
      <c r="A18" s="3" t="s">
        <v>20</v>
      </c>
      <c r="B18" s="4" t="s">
        <v>29</v>
      </c>
      <c r="C18" s="4" t="s">
        <v>30</v>
      </c>
      <c r="D18" s="4" t="s">
        <v>21</v>
      </c>
      <c r="E18" s="4" t="s">
        <v>22</v>
      </c>
      <c r="F18" s="18" t="s">
        <v>58</v>
      </c>
      <c r="G18" s="3" t="s">
        <v>115</v>
      </c>
      <c r="H18" s="3" t="s">
        <v>28</v>
      </c>
    </row>
    <row r="19" spans="1:8" x14ac:dyDescent="0.3">
      <c r="A19" s="10" t="s">
        <v>88</v>
      </c>
      <c r="B19" s="6">
        <v>3</v>
      </c>
      <c r="C19" s="6" t="s">
        <v>146</v>
      </c>
      <c r="D19" s="6">
        <v>2007</v>
      </c>
      <c r="E19" s="6" t="s">
        <v>183</v>
      </c>
      <c r="F19" s="14">
        <v>1.4247685185185186E-3</v>
      </c>
      <c r="G19" s="15">
        <v>0</v>
      </c>
      <c r="H19" s="5">
        <v>1</v>
      </c>
    </row>
    <row r="20" spans="1:8" x14ac:dyDescent="0.3">
      <c r="A20" s="10" t="s">
        <v>89</v>
      </c>
      <c r="B20" s="6">
        <v>1</v>
      </c>
      <c r="C20" s="6" t="s">
        <v>2</v>
      </c>
      <c r="D20" s="6">
        <v>2006</v>
      </c>
      <c r="E20" s="6" t="s">
        <v>183</v>
      </c>
      <c r="F20" s="14">
        <v>1.4745370370370372E-3</v>
      </c>
      <c r="G20" s="15">
        <v>4.9768518518518522E-5</v>
      </c>
      <c r="H20" s="5">
        <v>2</v>
      </c>
    </row>
    <row r="21" spans="1:8" x14ac:dyDescent="0.3">
      <c r="A21" s="10" t="s">
        <v>90</v>
      </c>
      <c r="B21" s="6">
        <v>2</v>
      </c>
      <c r="C21" s="6" t="s">
        <v>184</v>
      </c>
      <c r="D21" s="6">
        <v>2007</v>
      </c>
      <c r="E21" s="6" t="s">
        <v>3</v>
      </c>
      <c r="F21" s="14">
        <v>1.6932870370370372E-3</v>
      </c>
      <c r="G21" s="15">
        <v>2.6851851851851852E-4</v>
      </c>
      <c r="H21" s="5">
        <v>3</v>
      </c>
    </row>
    <row r="24" spans="1:8" ht="23.4" x14ac:dyDescent="0.45">
      <c r="A24" s="25" t="s">
        <v>180</v>
      </c>
      <c r="B24" s="25"/>
      <c r="C24" s="25"/>
      <c r="D24" s="25"/>
      <c r="E24" s="25"/>
      <c r="F24" s="25"/>
      <c r="G24" s="25"/>
      <c r="H24" s="25"/>
    </row>
    <row r="25" spans="1:8" s="1" customFormat="1" x14ac:dyDescent="0.3">
      <c r="A25" s="3" t="s">
        <v>20</v>
      </c>
      <c r="B25" s="4" t="s">
        <v>29</v>
      </c>
      <c r="C25" s="4" t="s">
        <v>30</v>
      </c>
      <c r="D25" s="4" t="s">
        <v>21</v>
      </c>
      <c r="E25" s="4" t="s">
        <v>22</v>
      </c>
      <c r="F25" s="18" t="s">
        <v>58</v>
      </c>
      <c r="G25" s="3" t="s">
        <v>115</v>
      </c>
      <c r="H25" s="3" t="s">
        <v>28</v>
      </c>
    </row>
    <row r="26" spans="1:8" x14ac:dyDescent="0.3">
      <c r="A26" s="10" t="s">
        <v>88</v>
      </c>
      <c r="B26" s="6">
        <v>20</v>
      </c>
      <c r="C26" s="6" t="s">
        <v>8</v>
      </c>
      <c r="D26" s="6">
        <v>2007</v>
      </c>
      <c r="E26" s="6" t="s">
        <v>119</v>
      </c>
      <c r="F26" s="14">
        <v>2.0219907407407404E-3</v>
      </c>
      <c r="G26" s="15">
        <v>0</v>
      </c>
      <c r="H26" s="5">
        <v>1</v>
      </c>
    </row>
    <row r="29" spans="1:8" ht="23.4" x14ac:dyDescent="0.45">
      <c r="A29" s="25" t="s">
        <v>82</v>
      </c>
      <c r="B29" s="25"/>
      <c r="C29" s="25"/>
      <c r="D29" s="25"/>
      <c r="E29" s="25"/>
      <c r="F29" s="25"/>
      <c r="G29" s="25"/>
      <c r="H29" s="25"/>
    </row>
    <row r="30" spans="1:8" s="1" customFormat="1" x14ac:dyDescent="0.3">
      <c r="A30" s="3" t="s">
        <v>20</v>
      </c>
      <c r="B30" s="4" t="s">
        <v>29</v>
      </c>
      <c r="C30" s="4" t="s">
        <v>30</v>
      </c>
      <c r="D30" s="4" t="s">
        <v>21</v>
      </c>
      <c r="E30" s="4" t="s">
        <v>22</v>
      </c>
      <c r="F30" s="18" t="s">
        <v>58</v>
      </c>
      <c r="G30" s="3" t="s">
        <v>115</v>
      </c>
      <c r="H30" s="3" t="s">
        <v>28</v>
      </c>
    </row>
    <row r="31" spans="1:8" x14ac:dyDescent="0.3">
      <c r="A31" s="10" t="s">
        <v>88</v>
      </c>
      <c r="B31" s="6">
        <v>5</v>
      </c>
      <c r="C31" s="6" t="s">
        <v>5</v>
      </c>
      <c r="D31" s="6">
        <v>2008</v>
      </c>
      <c r="E31" s="6" t="s">
        <v>4</v>
      </c>
      <c r="F31" s="14">
        <v>1.3530092592592593E-3</v>
      </c>
      <c r="G31" s="15">
        <v>0</v>
      </c>
      <c r="H31" s="5">
        <v>1</v>
      </c>
    </row>
    <row r="32" spans="1:8" x14ac:dyDescent="0.3">
      <c r="A32" s="10" t="s">
        <v>89</v>
      </c>
      <c r="B32" s="6">
        <v>7</v>
      </c>
      <c r="C32" s="6" t="s">
        <v>14</v>
      </c>
      <c r="D32" s="6">
        <v>2009</v>
      </c>
      <c r="E32" s="6" t="s">
        <v>4</v>
      </c>
      <c r="F32" s="14">
        <v>1.5150462962962962E-3</v>
      </c>
      <c r="G32" s="15">
        <v>1.6203703703703703E-4</v>
      </c>
      <c r="H32" s="5">
        <v>2</v>
      </c>
    </row>
    <row r="33" spans="1:8" x14ac:dyDescent="0.3">
      <c r="A33" s="10" t="s">
        <v>90</v>
      </c>
      <c r="B33" s="6">
        <v>4</v>
      </c>
      <c r="C33" s="6" t="s">
        <v>6</v>
      </c>
      <c r="D33" s="6">
        <v>2008</v>
      </c>
      <c r="E33" s="6" t="s">
        <v>0</v>
      </c>
      <c r="F33" s="14">
        <v>1.5763888888888891E-3</v>
      </c>
      <c r="G33" s="15">
        <v>2.2337962962962961E-4</v>
      </c>
      <c r="H33" s="5">
        <v>3</v>
      </c>
    </row>
    <row r="34" spans="1:8" x14ac:dyDescent="0.3">
      <c r="A34" s="10" t="s">
        <v>91</v>
      </c>
      <c r="B34" s="6">
        <v>6</v>
      </c>
      <c r="C34" s="6" t="s">
        <v>81</v>
      </c>
      <c r="D34" s="6">
        <v>2009</v>
      </c>
      <c r="E34" s="6" t="s">
        <v>185</v>
      </c>
      <c r="F34" s="14">
        <v>1.8252314814814815E-3</v>
      </c>
      <c r="G34" s="15">
        <v>4.7222222222222218E-4</v>
      </c>
      <c r="H34" s="5">
        <v>4</v>
      </c>
    </row>
    <row r="35" spans="1:8" x14ac:dyDescent="0.3">
      <c r="A35" s="10" t="s">
        <v>92</v>
      </c>
      <c r="B35" s="6">
        <v>8</v>
      </c>
      <c r="C35" s="6" t="s">
        <v>11</v>
      </c>
      <c r="D35" s="6">
        <v>2009</v>
      </c>
      <c r="E35" s="6" t="s">
        <v>118</v>
      </c>
      <c r="F35" s="14">
        <v>1.8726851851851853E-3</v>
      </c>
      <c r="G35" s="15">
        <v>5.1967592592592593E-4</v>
      </c>
      <c r="H35" s="5">
        <v>5</v>
      </c>
    </row>
    <row r="38" spans="1:8" ht="23.4" x14ac:dyDescent="0.45">
      <c r="A38" s="25" t="s">
        <v>83</v>
      </c>
      <c r="B38" s="25"/>
      <c r="C38" s="25"/>
      <c r="D38" s="25"/>
      <c r="E38" s="25"/>
      <c r="F38" s="25"/>
      <c r="G38" s="25"/>
      <c r="H38" s="25"/>
    </row>
    <row r="39" spans="1:8" s="1" customFormat="1" x14ac:dyDescent="0.3">
      <c r="A39" s="3" t="s">
        <v>20</v>
      </c>
      <c r="B39" s="4" t="s">
        <v>29</v>
      </c>
      <c r="C39" s="4" t="s">
        <v>30</v>
      </c>
      <c r="D39" s="4" t="s">
        <v>21</v>
      </c>
      <c r="E39" s="4" t="s">
        <v>22</v>
      </c>
      <c r="F39" s="18" t="s">
        <v>58</v>
      </c>
      <c r="G39" s="3" t="s">
        <v>115</v>
      </c>
      <c r="H39" s="3" t="s">
        <v>28</v>
      </c>
    </row>
    <row r="40" spans="1:8" x14ac:dyDescent="0.3">
      <c r="A40" s="10" t="s">
        <v>88</v>
      </c>
      <c r="B40" s="6">
        <v>27</v>
      </c>
      <c r="C40" s="6" t="s">
        <v>148</v>
      </c>
      <c r="D40" s="6">
        <v>2008</v>
      </c>
      <c r="E40" s="6" t="s">
        <v>118</v>
      </c>
      <c r="F40" s="14">
        <v>1.7627314814814814E-3</v>
      </c>
      <c r="G40" s="15">
        <v>0</v>
      </c>
      <c r="H40" s="5">
        <v>1</v>
      </c>
    </row>
    <row r="41" spans="1:8" x14ac:dyDescent="0.3">
      <c r="A41" s="10" t="s">
        <v>89</v>
      </c>
      <c r="B41" s="6">
        <v>21</v>
      </c>
      <c r="C41" s="6" t="s">
        <v>15</v>
      </c>
      <c r="D41" s="6">
        <v>2009</v>
      </c>
      <c r="E41" s="6" t="s">
        <v>4</v>
      </c>
      <c r="F41" s="14">
        <v>1.7754629629629631E-3</v>
      </c>
      <c r="G41" s="15">
        <v>1.2731481481481481E-5</v>
      </c>
      <c r="H41" s="5">
        <v>2</v>
      </c>
    </row>
    <row r="42" spans="1:8" x14ac:dyDescent="0.3">
      <c r="A42" s="10" t="s">
        <v>90</v>
      </c>
      <c r="B42" s="6">
        <v>23</v>
      </c>
      <c r="C42" s="6" t="s">
        <v>7</v>
      </c>
      <c r="D42" s="6">
        <v>2009</v>
      </c>
      <c r="E42" s="6" t="s">
        <v>190</v>
      </c>
      <c r="F42" s="14">
        <v>1.8090277777777777E-3</v>
      </c>
      <c r="G42" s="15">
        <v>4.6296296296296294E-5</v>
      </c>
      <c r="H42" s="5">
        <v>3</v>
      </c>
    </row>
    <row r="43" spans="1:8" x14ac:dyDescent="0.3">
      <c r="A43" s="10" t="s">
        <v>91</v>
      </c>
      <c r="B43" s="6">
        <v>25</v>
      </c>
      <c r="C43" s="6" t="s">
        <v>18</v>
      </c>
      <c r="D43" s="6">
        <v>2009</v>
      </c>
      <c r="E43" s="6" t="s">
        <v>119</v>
      </c>
      <c r="F43" s="14">
        <v>1.9444444444444442E-3</v>
      </c>
      <c r="G43" s="15">
        <v>1.8171296296296295E-4</v>
      </c>
      <c r="H43" s="5">
        <v>4</v>
      </c>
    </row>
    <row r="44" spans="1:8" x14ac:dyDescent="0.3">
      <c r="A44" s="10" t="s">
        <v>92</v>
      </c>
      <c r="B44" s="6">
        <v>28</v>
      </c>
      <c r="C44" s="6" t="s">
        <v>10</v>
      </c>
      <c r="D44" s="6">
        <v>2008</v>
      </c>
      <c r="E44" s="6" t="s">
        <v>4</v>
      </c>
      <c r="F44" s="14">
        <v>1.9930555555555556E-3</v>
      </c>
      <c r="G44" s="15">
        <v>2.3032407407407409E-4</v>
      </c>
      <c r="H44" s="5">
        <v>5</v>
      </c>
    </row>
    <row r="45" spans="1:8" x14ac:dyDescent="0.3">
      <c r="A45" s="10" t="s">
        <v>111</v>
      </c>
      <c r="B45" s="6">
        <v>24</v>
      </c>
      <c r="C45" s="6" t="s">
        <v>19</v>
      </c>
      <c r="D45" s="6">
        <v>2009</v>
      </c>
      <c r="E45" s="6" t="s">
        <v>119</v>
      </c>
      <c r="F45" s="14">
        <v>2.0092592592592597E-3</v>
      </c>
      <c r="G45" s="15">
        <v>2.465277777777778E-4</v>
      </c>
      <c r="H45" s="5">
        <v>6</v>
      </c>
    </row>
    <row r="46" spans="1:8" x14ac:dyDescent="0.3">
      <c r="A46" s="10" t="s">
        <v>93</v>
      </c>
      <c r="B46" s="6">
        <v>26</v>
      </c>
      <c r="C46" s="6" t="s">
        <v>9</v>
      </c>
      <c r="D46" s="6">
        <v>2008</v>
      </c>
      <c r="E46" s="6" t="s">
        <v>4</v>
      </c>
      <c r="F46" s="14">
        <v>2.0358796296296297E-3</v>
      </c>
      <c r="G46" s="15">
        <v>2.7314814814814818E-4</v>
      </c>
      <c r="H46" s="5">
        <v>7</v>
      </c>
    </row>
    <row r="47" spans="1:8" x14ac:dyDescent="0.3">
      <c r="A47" s="10" t="s">
        <v>94</v>
      </c>
      <c r="B47" s="6">
        <v>22</v>
      </c>
      <c r="C47" s="6" t="s">
        <v>17</v>
      </c>
      <c r="D47" s="6">
        <v>2009</v>
      </c>
      <c r="E47" s="6" t="s">
        <v>119</v>
      </c>
      <c r="F47" s="14">
        <v>2.1319444444444446E-3</v>
      </c>
      <c r="G47" s="15">
        <v>3.692129629629629E-4</v>
      </c>
      <c r="H47" s="5">
        <v>8</v>
      </c>
    </row>
    <row r="50" spans="1:8" ht="23.4" x14ac:dyDescent="0.45">
      <c r="A50" s="25" t="s">
        <v>84</v>
      </c>
      <c r="B50" s="25"/>
      <c r="C50" s="25"/>
      <c r="D50" s="25"/>
      <c r="E50" s="25"/>
      <c r="F50" s="25"/>
      <c r="G50" s="25"/>
      <c r="H50" s="25"/>
    </row>
    <row r="51" spans="1:8" s="1" customFormat="1" x14ac:dyDescent="0.3">
      <c r="A51" s="3" t="s">
        <v>20</v>
      </c>
      <c r="B51" s="4" t="s">
        <v>29</v>
      </c>
      <c r="C51" s="4" t="s">
        <v>30</v>
      </c>
      <c r="D51" s="4" t="s">
        <v>21</v>
      </c>
      <c r="E51" s="4" t="s">
        <v>22</v>
      </c>
      <c r="F51" s="18" t="s">
        <v>58</v>
      </c>
      <c r="G51" s="3" t="s">
        <v>115</v>
      </c>
      <c r="H51" s="3" t="s">
        <v>28</v>
      </c>
    </row>
    <row r="52" spans="1:8" x14ac:dyDescent="0.3">
      <c r="A52" s="10" t="s">
        <v>88</v>
      </c>
      <c r="B52" s="6">
        <v>14</v>
      </c>
      <c r="C52" s="6" t="s">
        <v>33</v>
      </c>
      <c r="D52" s="6">
        <v>2011</v>
      </c>
      <c r="E52" s="6" t="s">
        <v>0</v>
      </c>
      <c r="F52" s="14">
        <v>1.4768518518518516E-3</v>
      </c>
      <c r="G52" s="15">
        <v>0</v>
      </c>
      <c r="H52" s="5">
        <v>1</v>
      </c>
    </row>
    <row r="53" spans="1:8" x14ac:dyDescent="0.3">
      <c r="A53" s="10" t="s">
        <v>89</v>
      </c>
      <c r="B53" s="6">
        <v>18</v>
      </c>
      <c r="C53" s="6" t="s">
        <v>13</v>
      </c>
      <c r="D53" s="6">
        <v>2010</v>
      </c>
      <c r="E53" s="6" t="s">
        <v>185</v>
      </c>
      <c r="F53" s="14">
        <v>1.5092592592592595E-3</v>
      </c>
      <c r="G53" s="15">
        <v>3.2407407407407408E-5</v>
      </c>
      <c r="H53" s="5">
        <v>2</v>
      </c>
    </row>
    <row r="54" spans="1:8" x14ac:dyDescent="0.3">
      <c r="A54" s="10" t="s">
        <v>90</v>
      </c>
      <c r="B54" s="6">
        <v>15</v>
      </c>
      <c r="C54" s="6" t="s">
        <v>43</v>
      </c>
      <c r="D54" s="6">
        <v>2011</v>
      </c>
      <c r="E54" s="6" t="s">
        <v>0</v>
      </c>
      <c r="F54" s="14">
        <v>1.6412037037037037E-3</v>
      </c>
      <c r="G54" s="15">
        <v>1.6435185185185183E-4</v>
      </c>
      <c r="H54" s="5">
        <v>3</v>
      </c>
    </row>
    <row r="55" spans="1:8" x14ac:dyDescent="0.3">
      <c r="A55" s="10" t="s">
        <v>91</v>
      </c>
      <c r="B55" s="6">
        <v>13</v>
      </c>
      <c r="C55" s="6" t="s">
        <v>121</v>
      </c>
      <c r="D55" s="6">
        <v>2011</v>
      </c>
      <c r="E55" s="6" t="s">
        <v>4</v>
      </c>
      <c r="F55" s="14">
        <v>1.6469907407407407E-3</v>
      </c>
      <c r="G55" s="15">
        <v>1.7013888888888886E-4</v>
      </c>
      <c r="H55" s="5">
        <v>4</v>
      </c>
    </row>
    <row r="56" spans="1:8" x14ac:dyDescent="0.3">
      <c r="A56" s="10" t="s">
        <v>92</v>
      </c>
      <c r="B56" s="6">
        <v>11</v>
      </c>
      <c r="C56" s="6" t="s">
        <v>36</v>
      </c>
      <c r="D56" s="6">
        <v>2011</v>
      </c>
      <c r="E56" s="6" t="s">
        <v>4</v>
      </c>
      <c r="F56" s="14">
        <v>1.6516203703703704E-3</v>
      </c>
      <c r="G56" s="15">
        <v>1.7476851851851852E-4</v>
      </c>
      <c r="H56" s="5">
        <v>5</v>
      </c>
    </row>
    <row r="57" spans="1:8" x14ac:dyDescent="0.3">
      <c r="A57" s="10" t="s">
        <v>111</v>
      </c>
      <c r="B57" s="6">
        <v>10</v>
      </c>
      <c r="C57" s="6" t="s">
        <v>12</v>
      </c>
      <c r="D57" s="6">
        <v>2010</v>
      </c>
      <c r="E57" s="6" t="s">
        <v>119</v>
      </c>
      <c r="F57" s="14">
        <v>1.7407407407407408E-3</v>
      </c>
      <c r="G57" s="15">
        <v>2.6388888888888886E-4</v>
      </c>
      <c r="H57" s="5">
        <v>6</v>
      </c>
    </row>
    <row r="58" spans="1:8" x14ac:dyDescent="0.3">
      <c r="A58" s="10" t="s">
        <v>93</v>
      </c>
      <c r="B58" s="6">
        <v>12</v>
      </c>
      <c r="C58" s="6" t="s">
        <v>186</v>
      </c>
      <c r="D58" s="6">
        <v>2011</v>
      </c>
      <c r="E58" s="6" t="s">
        <v>185</v>
      </c>
      <c r="F58" s="14">
        <v>1.8217592592592591E-3</v>
      </c>
      <c r="G58" s="15">
        <v>3.4490740740740743E-4</v>
      </c>
      <c r="H58" s="5">
        <v>7</v>
      </c>
    </row>
    <row r="59" spans="1:8" x14ac:dyDescent="0.3">
      <c r="A59" s="10" t="s">
        <v>94</v>
      </c>
      <c r="B59" s="6">
        <v>16</v>
      </c>
      <c r="C59" s="6" t="s">
        <v>187</v>
      </c>
      <c r="D59" s="6">
        <v>2010</v>
      </c>
      <c r="E59" s="6" t="s">
        <v>3</v>
      </c>
      <c r="F59" s="14">
        <v>1.8391203703703703E-3</v>
      </c>
      <c r="G59" s="15">
        <v>3.6226851851851855E-4</v>
      </c>
      <c r="H59" s="5">
        <v>8</v>
      </c>
    </row>
    <row r="60" spans="1:8" x14ac:dyDescent="0.3">
      <c r="A60" s="10" t="s">
        <v>95</v>
      </c>
      <c r="B60" s="6">
        <v>9</v>
      </c>
      <c r="C60" s="6" t="s">
        <v>41</v>
      </c>
      <c r="D60" s="6">
        <v>2011</v>
      </c>
      <c r="E60" s="6" t="s">
        <v>145</v>
      </c>
      <c r="F60" s="14">
        <v>1.8506944444444445E-3</v>
      </c>
      <c r="G60" s="15">
        <v>3.7384259259259255E-4</v>
      </c>
      <c r="H60" s="5">
        <v>9</v>
      </c>
    </row>
    <row r="61" spans="1:8" x14ac:dyDescent="0.3">
      <c r="A61" s="10" t="s">
        <v>96</v>
      </c>
      <c r="B61" s="6">
        <v>17</v>
      </c>
      <c r="C61" s="6" t="s">
        <v>147</v>
      </c>
      <c r="D61" s="6">
        <v>2010</v>
      </c>
      <c r="E61" s="6" t="s">
        <v>118</v>
      </c>
      <c r="F61" s="14">
        <v>1.8773148148148145E-3</v>
      </c>
      <c r="G61" s="15">
        <v>4.0046296296296293E-4</v>
      </c>
      <c r="H61" s="5">
        <v>10</v>
      </c>
    </row>
    <row r="64" spans="1:8" ht="23.4" x14ac:dyDescent="0.45">
      <c r="A64" s="25" t="s">
        <v>85</v>
      </c>
      <c r="B64" s="25"/>
      <c r="C64" s="25"/>
      <c r="D64" s="25"/>
      <c r="E64" s="25"/>
      <c r="F64" s="25"/>
      <c r="G64" s="25"/>
      <c r="H64" s="25"/>
    </row>
    <row r="65" spans="1:8" s="1" customFormat="1" x14ac:dyDescent="0.3">
      <c r="A65" s="3" t="s">
        <v>20</v>
      </c>
      <c r="B65" s="4" t="s">
        <v>29</v>
      </c>
      <c r="C65" s="4" t="s">
        <v>30</v>
      </c>
      <c r="D65" s="4" t="s">
        <v>21</v>
      </c>
      <c r="E65" s="4" t="s">
        <v>22</v>
      </c>
      <c r="F65" s="18" t="s">
        <v>58</v>
      </c>
      <c r="G65" s="3" t="s">
        <v>115</v>
      </c>
      <c r="H65" s="3" t="s">
        <v>28</v>
      </c>
    </row>
    <row r="66" spans="1:8" x14ac:dyDescent="0.3">
      <c r="A66" s="10" t="s">
        <v>88</v>
      </c>
      <c r="B66" s="6">
        <v>35</v>
      </c>
      <c r="C66" s="6" t="s">
        <v>122</v>
      </c>
      <c r="D66" s="6">
        <v>2011</v>
      </c>
      <c r="E66" s="6" t="s">
        <v>0</v>
      </c>
      <c r="F66" s="14">
        <v>1.6446759259259259E-3</v>
      </c>
      <c r="G66" s="15">
        <v>0</v>
      </c>
      <c r="H66" s="5">
        <v>1</v>
      </c>
    </row>
    <row r="67" spans="1:8" x14ac:dyDescent="0.3">
      <c r="A67" s="10" t="s">
        <v>89</v>
      </c>
      <c r="B67" s="6">
        <v>30</v>
      </c>
      <c r="C67" s="6" t="s">
        <v>53</v>
      </c>
      <c r="D67" s="6">
        <v>2011</v>
      </c>
      <c r="E67" s="6" t="s">
        <v>119</v>
      </c>
      <c r="F67" s="14">
        <v>1.8460648148148149E-3</v>
      </c>
      <c r="G67" s="15">
        <v>2.0138888888888886E-4</v>
      </c>
      <c r="H67" s="5">
        <v>2</v>
      </c>
    </row>
    <row r="68" spans="1:8" x14ac:dyDescent="0.3">
      <c r="A68" s="10" t="s">
        <v>90</v>
      </c>
      <c r="B68" s="6">
        <v>31</v>
      </c>
      <c r="C68" s="6" t="s">
        <v>54</v>
      </c>
      <c r="D68" s="6">
        <v>2011</v>
      </c>
      <c r="E68" s="6" t="s">
        <v>4</v>
      </c>
      <c r="F68" s="14">
        <v>1.943287037037037E-3</v>
      </c>
      <c r="G68" s="15">
        <v>2.9861111111111109E-4</v>
      </c>
      <c r="H68" s="5">
        <v>3</v>
      </c>
    </row>
    <row r="69" spans="1:8" x14ac:dyDescent="0.3">
      <c r="A69" s="10" t="s">
        <v>91</v>
      </c>
      <c r="B69" s="6">
        <v>33</v>
      </c>
      <c r="C69" s="6" t="s">
        <v>192</v>
      </c>
      <c r="D69" s="6">
        <v>2010</v>
      </c>
      <c r="E69" s="6" t="s">
        <v>118</v>
      </c>
      <c r="F69" s="14">
        <v>2.0636574074074073E-3</v>
      </c>
      <c r="G69" s="15">
        <v>4.1898148148148155E-4</v>
      </c>
      <c r="H69" s="5">
        <v>4</v>
      </c>
    </row>
    <row r="70" spans="1:8" x14ac:dyDescent="0.3">
      <c r="A70" s="10" t="s">
        <v>92</v>
      </c>
      <c r="B70" s="6">
        <v>29</v>
      </c>
      <c r="C70" s="6" t="s">
        <v>52</v>
      </c>
      <c r="D70" s="6">
        <v>2011</v>
      </c>
      <c r="E70" s="6" t="s">
        <v>4</v>
      </c>
      <c r="F70" s="14">
        <v>2.0810185185185185E-3</v>
      </c>
      <c r="G70" s="15">
        <v>4.3634259259259261E-4</v>
      </c>
      <c r="H70" s="5">
        <v>5</v>
      </c>
    </row>
    <row r="71" spans="1:8" x14ac:dyDescent="0.3">
      <c r="A71" s="10" t="s">
        <v>111</v>
      </c>
      <c r="B71" s="6">
        <v>34</v>
      </c>
      <c r="C71" s="6" t="s">
        <v>50</v>
      </c>
      <c r="D71" s="6">
        <v>2011</v>
      </c>
      <c r="E71" s="6" t="s">
        <v>4</v>
      </c>
      <c r="F71" s="14">
        <v>2.2453703703703702E-3</v>
      </c>
      <c r="G71" s="15">
        <v>6.0069444444444439E-4</v>
      </c>
      <c r="H71" s="5">
        <v>6</v>
      </c>
    </row>
    <row r="72" spans="1:8" x14ac:dyDescent="0.3">
      <c r="A72" s="10" t="s">
        <v>93</v>
      </c>
      <c r="B72" s="6">
        <v>32</v>
      </c>
      <c r="C72" s="6" t="s">
        <v>16</v>
      </c>
      <c r="D72" s="6">
        <v>2010</v>
      </c>
      <c r="E72" s="6" t="s">
        <v>191</v>
      </c>
      <c r="F72" s="14">
        <v>2.3055555555555555E-3</v>
      </c>
      <c r="G72" s="15">
        <v>6.6087962962962964E-4</v>
      </c>
      <c r="H72" s="5">
        <v>7</v>
      </c>
    </row>
    <row r="75" spans="1:8" ht="23.4" x14ac:dyDescent="0.45">
      <c r="A75" s="25" t="s">
        <v>86</v>
      </c>
      <c r="B75" s="25"/>
      <c r="C75" s="25"/>
      <c r="D75" s="25"/>
      <c r="E75" s="25"/>
      <c r="F75" s="25"/>
      <c r="G75" s="25"/>
      <c r="H75" s="25"/>
    </row>
    <row r="76" spans="1:8" s="1" customFormat="1" x14ac:dyDescent="0.3">
      <c r="A76" s="3" t="s">
        <v>20</v>
      </c>
      <c r="B76" s="4" t="s">
        <v>29</v>
      </c>
      <c r="C76" s="4" t="s">
        <v>30</v>
      </c>
      <c r="D76" s="4" t="s">
        <v>21</v>
      </c>
      <c r="E76" s="4" t="s">
        <v>22</v>
      </c>
      <c r="F76" s="18" t="s">
        <v>58</v>
      </c>
      <c r="G76" s="3" t="s">
        <v>115</v>
      </c>
      <c r="H76" s="3" t="s">
        <v>28</v>
      </c>
    </row>
    <row r="77" spans="1:8" x14ac:dyDescent="0.3">
      <c r="A77" s="10" t="s">
        <v>88</v>
      </c>
      <c r="B77" s="6">
        <v>48</v>
      </c>
      <c r="C77" s="6" t="s">
        <v>44</v>
      </c>
      <c r="D77" s="6">
        <v>2012</v>
      </c>
      <c r="E77" s="6" t="s">
        <v>145</v>
      </c>
      <c r="F77" s="14">
        <v>1.7962962962962965E-3</v>
      </c>
      <c r="G77" s="15">
        <v>0</v>
      </c>
      <c r="H77" s="5">
        <v>1</v>
      </c>
    </row>
    <row r="78" spans="1:8" x14ac:dyDescent="0.3">
      <c r="A78" s="10" t="s">
        <v>89</v>
      </c>
      <c r="B78" s="6">
        <v>39</v>
      </c>
      <c r="C78" s="6" t="s">
        <v>149</v>
      </c>
      <c r="D78" s="6">
        <v>2012</v>
      </c>
      <c r="E78" s="6" t="s">
        <v>118</v>
      </c>
      <c r="F78" s="14">
        <v>1.8993055555555553E-3</v>
      </c>
      <c r="G78" s="15">
        <v>1.0300925925925927E-4</v>
      </c>
      <c r="H78" s="5">
        <v>2</v>
      </c>
    </row>
    <row r="79" spans="1:8" x14ac:dyDescent="0.3">
      <c r="A79" s="10" t="s">
        <v>90</v>
      </c>
      <c r="B79" s="6">
        <v>40</v>
      </c>
      <c r="C79" s="6" t="s">
        <v>35</v>
      </c>
      <c r="D79" s="6">
        <v>2012</v>
      </c>
      <c r="E79" s="6" t="s">
        <v>4</v>
      </c>
      <c r="F79" s="14">
        <v>1.9108796296296298E-3</v>
      </c>
      <c r="G79" s="15">
        <v>1.1458333333333334E-4</v>
      </c>
      <c r="H79" s="5">
        <v>3</v>
      </c>
    </row>
    <row r="80" spans="1:8" x14ac:dyDescent="0.3">
      <c r="A80" s="10" t="s">
        <v>91</v>
      </c>
      <c r="B80" s="6">
        <v>45</v>
      </c>
      <c r="C80" s="6" t="s">
        <v>34</v>
      </c>
      <c r="D80" s="6">
        <v>2012</v>
      </c>
      <c r="E80" s="6" t="s">
        <v>145</v>
      </c>
      <c r="F80" s="14">
        <v>1.9386574074074072E-3</v>
      </c>
      <c r="G80" s="15">
        <v>1.4236111111111112E-4</v>
      </c>
      <c r="H80" s="5">
        <v>4</v>
      </c>
    </row>
    <row r="81" spans="1:8" x14ac:dyDescent="0.3">
      <c r="A81" s="10" t="s">
        <v>92</v>
      </c>
      <c r="B81" s="6">
        <v>42</v>
      </c>
      <c r="C81" s="6" t="s">
        <v>132</v>
      </c>
      <c r="D81" s="6">
        <v>2012</v>
      </c>
      <c r="E81" s="6" t="s">
        <v>1</v>
      </c>
      <c r="F81" s="14">
        <v>1.9444444444444442E-3</v>
      </c>
      <c r="G81" s="15">
        <v>1.4814814814814815E-4</v>
      </c>
      <c r="H81" s="5">
        <v>5</v>
      </c>
    </row>
    <row r="82" spans="1:8" x14ac:dyDescent="0.3">
      <c r="A82" s="10" t="s">
        <v>111</v>
      </c>
      <c r="B82" s="6">
        <v>37</v>
      </c>
      <c r="C82" s="6" t="s">
        <v>37</v>
      </c>
      <c r="D82" s="6">
        <v>2012</v>
      </c>
      <c r="E82" s="6" t="s">
        <v>0</v>
      </c>
      <c r="F82" s="14">
        <v>1.9490740740740742E-3</v>
      </c>
      <c r="G82" s="15">
        <v>1.5277777777777777E-4</v>
      </c>
      <c r="H82" s="5">
        <v>6</v>
      </c>
    </row>
    <row r="83" spans="1:8" x14ac:dyDescent="0.3">
      <c r="A83" s="10" t="s">
        <v>93</v>
      </c>
      <c r="B83" s="6">
        <v>47</v>
      </c>
      <c r="C83" s="6" t="s">
        <v>142</v>
      </c>
      <c r="D83" s="6">
        <v>2013</v>
      </c>
      <c r="E83" s="6" t="s">
        <v>1</v>
      </c>
      <c r="F83" s="14">
        <v>1.9537037037037036E-3</v>
      </c>
      <c r="G83" s="15">
        <v>1.574074074074074E-4</v>
      </c>
      <c r="H83" s="5">
        <v>7</v>
      </c>
    </row>
    <row r="84" spans="1:8" x14ac:dyDescent="0.3">
      <c r="A84" s="10" t="s">
        <v>94</v>
      </c>
      <c r="B84" s="6">
        <v>51</v>
      </c>
      <c r="C84" s="6" t="s">
        <v>195</v>
      </c>
      <c r="D84" s="6">
        <v>2012</v>
      </c>
      <c r="E84" s="6" t="s">
        <v>4</v>
      </c>
      <c r="F84" s="14">
        <v>1.9745370370370372E-3</v>
      </c>
      <c r="G84" s="15">
        <v>1.7824074074074075E-4</v>
      </c>
      <c r="H84" s="5">
        <v>8.5</v>
      </c>
    </row>
    <row r="85" spans="1:8" x14ac:dyDescent="0.3">
      <c r="A85" s="10" t="s">
        <v>94</v>
      </c>
      <c r="B85" s="6">
        <v>43</v>
      </c>
      <c r="C85" s="6" t="s">
        <v>196</v>
      </c>
      <c r="D85" s="6">
        <v>2012</v>
      </c>
      <c r="E85" s="6" t="s">
        <v>4</v>
      </c>
      <c r="F85" s="14">
        <v>1.9745370370370372E-3</v>
      </c>
      <c r="G85" s="15">
        <v>1.7824074074074075E-4</v>
      </c>
      <c r="H85" s="5">
        <v>8.5</v>
      </c>
    </row>
    <row r="86" spans="1:8" x14ac:dyDescent="0.3">
      <c r="A86" s="10" t="s">
        <v>96</v>
      </c>
      <c r="B86" s="6">
        <v>44</v>
      </c>
      <c r="C86" s="6" t="s">
        <v>198</v>
      </c>
      <c r="D86" s="6">
        <v>2013</v>
      </c>
      <c r="E86" s="6" t="s">
        <v>118</v>
      </c>
      <c r="F86" s="14">
        <v>1.9826388888888888E-3</v>
      </c>
      <c r="G86" s="15">
        <v>1.8634259259259263E-4</v>
      </c>
      <c r="H86" s="5">
        <v>10</v>
      </c>
    </row>
    <row r="87" spans="1:8" x14ac:dyDescent="0.3">
      <c r="A87" s="10" t="s">
        <v>107</v>
      </c>
      <c r="B87" s="6">
        <v>50</v>
      </c>
      <c r="C87" s="6" t="s">
        <v>126</v>
      </c>
      <c r="D87" s="6">
        <v>2012</v>
      </c>
      <c r="E87" s="6" t="s">
        <v>4</v>
      </c>
      <c r="F87" s="14">
        <v>2.011574074074074E-3</v>
      </c>
      <c r="G87" s="15">
        <v>2.1527777777777778E-4</v>
      </c>
      <c r="H87" s="5">
        <v>11</v>
      </c>
    </row>
    <row r="88" spans="1:8" x14ac:dyDescent="0.3">
      <c r="A88" s="10" t="s">
        <v>97</v>
      </c>
      <c r="B88" s="6">
        <v>52</v>
      </c>
      <c r="C88" s="6" t="s">
        <v>125</v>
      </c>
      <c r="D88" s="6">
        <v>2012</v>
      </c>
      <c r="E88" s="6" t="s">
        <v>4</v>
      </c>
      <c r="F88" s="14">
        <v>2.0370370370370373E-3</v>
      </c>
      <c r="G88" s="15">
        <v>2.4074074074074077E-4</v>
      </c>
      <c r="H88" s="5">
        <v>12</v>
      </c>
    </row>
    <row r="89" spans="1:8" x14ac:dyDescent="0.3">
      <c r="A89" s="10" t="s">
        <v>98</v>
      </c>
      <c r="B89" s="6">
        <v>46</v>
      </c>
      <c r="C89" s="6" t="s">
        <v>42</v>
      </c>
      <c r="D89" s="6">
        <v>2013</v>
      </c>
      <c r="E89" s="6" t="s">
        <v>1</v>
      </c>
      <c r="F89" s="14">
        <v>2.0706018518518517E-3</v>
      </c>
      <c r="G89" s="15">
        <v>2.7430555555555552E-4</v>
      </c>
      <c r="H89" s="5">
        <v>13</v>
      </c>
    </row>
    <row r="90" spans="1:8" x14ac:dyDescent="0.3">
      <c r="A90" s="10" t="s">
        <v>99</v>
      </c>
      <c r="B90" s="6">
        <v>41</v>
      </c>
      <c r="C90" s="6" t="s">
        <v>129</v>
      </c>
      <c r="D90" s="6">
        <v>2013</v>
      </c>
      <c r="E90" s="6" t="s">
        <v>185</v>
      </c>
      <c r="F90" s="14">
        <v>2.1400462962962961E-3</v>
      </c>
      <c r="G90" s="15">
        <v>3.4375000000000003E-4</v>
      </c>
      <c r="H90" s="5">
        <v>14</v>
      </c>
    </row>
    <row r="91" spans="1:8" x14ac:dyDescent="0.3">
      <c r="A91" s="10" t="s">
        <v>108</v>
      </c>
      <c r="B91" s="6">
        <v>53</v>
      </c>
      <c r="C91" s="6" t="s">
        <v>197</v>
      </c>
      <c r="D91" s="6">
        <v>2012</v>
      </c>
      <c r="E91" s="6" t="s">
        <v>145</v>
      </c>
      <c r="F91" s="14">
        <v>2.2673611111111111E-3</v>
      </c>
      <c r="G91" s="15">
        <v>4.7106481481481484E-4</v>
      </c>
      <c r="H91" s="5">
        <v>15</v>
      </c>
    </row>
    <row r="92" spans="1:8" x14ac:dyDescent="0.3">
      <c r="A92" s="10" t="s">
        <v>100</v>
      </c>
      <c r="B92" s="6">
        <v>49</v>
      </c>
      <c r="C92" s="6" t="s">
        <v>193</v>
      </c>
      <c r="D92" s="6">
        <v>2013</v>
      </c>
      <c r="E92" s="6" t="s">
        <v>1</v>
      </c>
      <c r="F92" s="14">
        <v>2.3506944444444443E-3</v>
      </c>
      <c r="G92" s="15">
        <v>5.5439814814814815E-4</v>
      </c>
      <c r="H92" s="5">
        <v>16</v>
      </c>
    </row>
    <row r="93" spans="1:8" x14ac:dyDescent="0.3">
      <c r="A93" s="10" t="s">
        <v>109</v>
      </c>
      <c r="B93" s="6">
        <v>36</v>
      </c>
      <c r="C93" s="6" t="s">
        <v>39</v>
      </c>
      <c r="D93" s="6">
        <v>2013</v>
      </c>
      <c r="E93" s="6" t="s">
        <v>0</v>
      </c>
      <c r="F93" s="14">
        <v>3.0868055555555557E-3</v>
      </c>
      <c r="G93" s="15">
        <v>1.2905092592592593E-3</v>
      </c>
      <c r="H93" s="5">
        <v>17</v>
      </c>
    </row>
    <row r="96" spans="1:8" ht="23.4" x14ac:dyDescent="0.45">
      <c r="A96" s="25" t="s">
        <v>87</v>
      </c>
      <c r="B96" s="25"/>
      <c r="C96" s="25"/>
      <c r="D96" s="25"/>
      <c r="E96" s="25"/>
      <c r="F96" s="25"/>
      <c r="G96" s="25"/>
      <c r="H96" s="25"/>
    </row>
    <row r="97" spans="1:8" s="1" customFormat="1" x14ac:dyDescent="0.3">
      <c r="A97" s="3" t="s">
        <v>20</v>
      </c>
      <c r="B97" s="4" t="s">
        <v>29</v>
      </c>
      <c r="C97" s="4" t="s">
        <v>30</v>
      </c>
      <c r="D97" s="4" t="s">
        <v>21</v>
      </c>
      <c r="E97" s="4" t="s">
        <v>22</v>
      </c>
      <c r="F97" s="18" t="s">
        <v>58</v>
      </c>
      <c r="G97" s="3" t="s">
        <v>115</v>
      </c>
      <c r="H97" s="3" t="s">
        <v>28</v>
      </c>
    </row>
    <row r="98" spans="1:8" x14ac:dyDescent="0.3">
      <c r="A98" s="10" t="s">
        <v>88</v>
      </c>
      <c r="B98" s="6">
        <v>63</v>
      </c>
      <c r="C98" s="6" t="s">
        <v>45</v>
      </c>
      <c r="D98" s="6">
        <v>2013</v>
      </c>
      <c r="E98" s="6" t="s">
        <v>0</v>
      </c>
      <c r="F98" s="14">
        <v>1.8020833333333335E-3</v>
      </c>
      <c r="G98" s="15">
        <v>0</v>
      </c>
      <c r="H98" s="5">
        <v>1</v>
      </c>
    </row>
    <row r="99" spans="1:8" x14ac:dyDescent="0.3">
      <c r="A99" s="10" t="s">
        <v>89</v>
      </c>
      <c r="B99" s="6">
        <v>56</v>
      </c>
      <c r="C99" s="6" t="s">
        <v>133</v>
      </c>
      <c r="D99" s="6">
        <v>2012</v>
      </c>
      <c r="E99" s="6" t="s">
        <v>4</v>
      </c>
      <c r="F99" s="14">
        <v>2.0590277777777777E-3</v>
      </c>
      <c r="G99" s="15">
        <v>2.5694444444444446E-4</v>
      </c>
      <c r="H99" s="5">
        <v>2</v>
      </c>
    </row>
    <row r="100" spans="1:8" x14ac:dyDescent="0.3">
      <c r="A100" s="10" t="s">
        <v>90</v>
      </c>
      <c r="B100" s="6">
        <v>59</v>
      </c>
      <c r="C100" s="6" t="s">
        <v>134</v>
      </c>
      <c r="D100" s="6">
        <v>2013</v>
      </c>
      <c r="E100" s="6" t="s">
        <v>1</v>
      </c>
      <c r="F100" s="14">
        <v>2.0995370370370373E-3</v>
      </c>
      <c r="G100" s="15">
        <v>2.9745370370370369E-4</v>
      </c>
      <c r="H100" s="5">
        <v>3</v>
      </c>
    </row>
    <row r="101" spans="1:8" x14ac:dyDescent="0.3">
      <c r="A101" s="10" t="s">
        <v>91</v>
      </c>
      <c r="B101" s="6">
        <v>60</v>
      </c>
      <c r="C101" s="6" t="s">
        <v>136</v>
      </c>
      <c r="D101" s="6">
        <v>2012</v>
      </c>
      <c r="E101" s="6" t="s">
        <v>119</v>
      </c>
      <c r="F101" s="14">
        <v>2.1238425925925925E-3</v>
      </c>
      <c r="G101" s="15">
        <v>3.2175925925925926E-4</v>
      </c>
      <c r="H101" s="5">
        <v>4</v>
      </c>
    </row>
    <row r="102" spans="1:8" x14ac:dyDescent="0.3">
      <c r="A102" s="10" t="s">
        <v>92</v>
      </c>
      <c r="B102" s="6">
        <v>61</v>
      </c>
      <c r="C102" s="6" t="s">
        <v>164</v>
      </c>
      <c r="D102" s="6">
        <v>2013</v>
      </c>
      <c r="E102" s="6" t="s">
        <v>4</v>
      </c>
      <c r="F102" s="14">
        <v>2.1435185185185186E-3</v>
      </c>
      <c r="G102" s="15">
        <v>3.4143518518518513E-4</v>
      </c>
      <c r="H102" s="5">
        <v>5</v>
      </c>
    </row>
    <row r="103" spans="1:8" x14ac:dyDescent="0.3">
      <c r="A103" s="10" t="s">
        <v>111</v>
      </c>
      <c r="B103" s="6">
        <v>38</v>
      </c>
      <c r="C103" s="6" t="s">
        <v>194</v>
      </c>
      <c r="D103" s="6">
        <v>2012</v>
      </c>
      <c r="E103" s="6" t="s">
        <v>3</v>
      </c>
      <c r="F103" s="14">
        <v>2.1458333333333334E-3</v>
      </c>
      <c r="G103" s="15">
        <v>3.4375000000000003E-4</v>
      </c>
      <c r="H103" s="5">
        <v>6</v>
      </c>
    </row>
    <row r="104" spans="1:8" x14ac:dyDescent="0.3">
      <c r="A104" s="10" t="s">
        <v>93</v>
      </c>
      <c r="B104" s="6">
        <v>64</v>
      </c>
      <c r="C104" s="6" t="s">
        <v>135</v>
      </c>
      <c r="D104" s="6">
        <v>2013</v>
      </c>
      <c r="E104" s="6" t="s">
        <v>185</v>
      </c>
      <c r="F104" s="14">
        <v>2.204861111111111E-3</v>
      </c>
      <c r="G104" s="15">
        <v>4.0277777777777773E-4</v>
      </c>
      <c r="H104" s="5">
        <v>7</v>
      </c>
    </row>
    <row r="105" spans="1:8" x14ac:dyDescent="0.3">
      <c r="A105" s="10" t="s">
        <v>94</v>
      </c>
      <c r="B105" s="6">
        <v>65</v>
      </c>
      <c r="C105" s="6" t="s">
        <v>49</v>
      </c>
      <c r="D105" s="6">
        <v>2012</v>
      </c>
      <c r="E105" s="6" t="s">
        <v>4</v>
      </c>
      <c r="F105" s="14">
        <v>2.2581018518518518E-3</v>
      </c>
      <c r="G105" s="15">
        <v>4.5601851851851852E-4</v>
      </c>
      <c r="H105" s="5">
        <v>8</v>
      </c>
    </row>
    <row r="106" spans="1:8" x14ac:dyDescent="0.3">
      <c r="A106" s="10" t="s">
        <v>95</v>
      </c>
      <c r="B106" s="6">
        <v>57</v>
      </c>
      <c r="C106" s="6" t="s">
        <v>150</v>
      </c>
      <c r="D106" s="6">
        <v>2012</v>
      </c>
      <c r="E106" s="6" t="s">
        <v>4</v>
      </c>
      <c r="F106" s="14">
        <v>2.3009259259259259E-3</v>
      </c>
      <c r="G106" s="15">
        <v>4.9884259259259261E-4</v>
      </c>
      <c r="H106" s="5">
        <v>9</v>
      </c>
    </row>
    <row r="107" spans="1:8" x14ac:dyDescent="0.3">
      <c r="A107" s="10" t="s">
        <v>96</v>
      </c>
      <c r="B107" s="6">
        <v>67</v>
      </c>
      <c r="C107" s="6" t="s">
        <v>46</v>
      </c>
      <c r="D107" s="6">
        <v>2013</v>
      </c>
      <c r="E107" s="6" t="s">
        <v>4</v>
      </c>
      <c r="F107" s="14">
        <v>2.359953703703704E-3</v>
      </c>
      <c r="G107" s="15">
        <v>5.5787037037037036E-4</v>
      </c>
      <c r="H107" s="5">
        <v>10</v>
      </c>
    </row>
    <row r="108" spans="1:8" x14ac:dyDescent="0.3">
      <c r="A108" s="10" t="s">
        <v>107</v>
      </c>
      <c r="B108" s="6">
        <v>70</v>
      </c>
      <c r="C108" s="6" t="s">
        <v>48</v>
      </c>
      <c r="D108" s="6">
        <v>2012</v>
      </c>
      <c r="E108" s="6" t="s">
        <v>145</v>
      </c>
      <c r="F108" s="14">
        <v>2.4074074074074076E-3</v>
      </c>
      <c r="G108" s="15">
        <v>6.0532407407407399E-4</v>
      </c>
      <c r="H108" s="5">
        <v>11</v>
      </c>
    </row>
    <row r="109" spans="1:8" x14ac:dyDescent="0.3">
      <c r="A109" s="10" t="s">
        <v>97</v>
      </c>
      <c r="B109" s="6">
        <v>54</v>
      </c>
      <c r="C109" s="6" t="s">
        <v>166</v>
      </c>
      <c r="D109" s="6">
        <v>2013</v>
      </c>
      <c r="E109" s="6" t="s">
        <v>183</v>
      </c>
      <c r="F109" s="14">
        <v>2.6458333333333334E-3</v>
      </c>
      <c r="G109" s="15">
        <v>8.4374999999999999E-4</v>
      </c>
      <c r="H109" s="5">
        <v>12</v>
      </c>
    </row>
    <row r="110" spans="1:8" x14ac:dyDescent="0.3">
      <c r="A110" s="10" t="s">
        <v>98</v>
      </c>
      <c r="B110" s="6">
        <v>55</v>
      </c>
      <c r="C110" s="6" t="s">
        <v>168</v>
      </c>
      <c r="D110" s="6">
        <v>2013</v>
      </c>
      <c r="E110" s="6" t="s">
        <v>183</v>
      </c>
      <c r="F110" s="14">
        <v>2.8518518518518519E-3</v>
      </c>
      <c r="G110" s="15">
        <v>1.0497685185185187E-3</v>
      </c>
      <c r="H110" s="5">
        <v>13</v>
      </c>
    </row>
    <row r="111" spans="1:8" x14ac:dyDescent="0.3">
      <c r="A111" s="10" t="s">
        <v>99</v>
      </c>
      <c r="B111" s="6">
        <v>69</v>
      </c>
      <c r="C111" s="6" t="s">
        <v>152</v>
      </c>
      <c r="D111" s="6">
        <v>2012</v>
      </c>
      <c r="E111" s="6" t="s">
        <v>118</v>
      </c>
      <c r="F111" s="14">
        <v>2.8611111111111111E-3</v>
      </c>
      <c r="G111" s="15">
        <v>1.0590277777777777E-3</v>
      </c>
      <c r="H111" s="5">
        <v>14</v>
      </c>
    </row>
    <row r="112" spans="1:8" x14ac:dyDescent="0.3">
      <c r="A112" s="10" t="s">
        <v>108</v>
      </c>
      <c r="B112" s="6">
        <v>66</v>
      </c>
      <c r="C112" s="6" t="s">
        <v>51</v>
      </c>
      <c r="D112" s="6">
        <v>2012</v>
      </c>
      <c r="E112" s="6" t="s">
        <v>145</v>
      </c>
      <c r="F112" s="14">
        <v>2.8645833333333336E-3</v>
      </c>
      <c r="G112" s="15">
        <v>1.0625000000000001E-3</v>
      </c>
      <c r="H112" s="5">
        <v>15</v>
      </c>
    </row>
    <row r="113" spans="1:8" x14ac:dyDescent="0.3">
      <c r="A113" s="10" t="s">
        <v>100</v>
      </c>
      <c r="B113" s="6">
        <v>62</v>
      </c>
      <c r="C113" s="6" t="s">
        <v>199</v>
      </c>
      <c r="D113" s="6">
        <v>2013</v>
      </c>
      <c r="E113" s="6" t="s">
        <v>118</v>
      </c>
      <c r="F113" s="14">
        <v>2.9513888888888888E-3</v>
      </c>
      <c r="G113" s="15">
        <v>1.1493055555555555E-3</v>
      </c>
      <c r="H113" s="5">
        <v>16</v>
      </c>
    </row>
    <row r="114" spans="1:8" x14ac:dyDescent="0.3">
      <c r="A114" s="10" t="s">
        <v>109</v>
      </c>
      <c r="B114" s="6">
        <v>68</v>
      </c>
      <c r="C114" s="6" t="s">
        <v>151</v>
      </c>
      <c r="D114" s="6">
        <v>2012</v>
      </c>
      <c r="E114" s="6" t="s">
        <v>183</v>
      </c>
      <c r="F114" s="14">
        <v>2.9548611111111112E-3</v>
      </c>
      <c r="G114" s="15">
        <v>1.152777777777778E-3</v>
      </c>
      <c r="H114" s="5">
        <v>17</v>
      </c>
    </row>
    <row r="115" spans="1:8" x14ac:dyDescent="0.3">
      <c r="A115" s="10"/>
      <c r="B115" s="6">
        <v>58</v>
      </c>
      <c r="C115" s="6" t="s">
        <v>47</v>
      </c>
      <c r="D115" s="6">
        <v>2013</v>
      </c>
      <c r="E115" s="6" t="s">
        <v>183</v>
      </c>
      <c r="F115" s="14"/>
      <c r="G115" s="15"/>
      <c r="H115" s="5" t="s">
        <v>245</v>
      </c>
    </row>
  </sheetData>
  <mergeCells count="13">
    <mergeCell ref="A29:H29"/>
    <mergeCell ref="A17:H17"/>
    <mergeCell ref="A1:H1"/>
    <mergeCell ref="A2:H2"/>
    <mergeCell ref="A3:H3"/>
    <mergeCell ref="A24:H24"/>
    <mergeCell ref="A6:H6"/>
    <mergeCell ref="A12:H12"/>
    <mergeCell ref="A96:H96"/>
    <mergeCell ref="A75:H75"/>
    <mergeCell ref="A64:H64"/>
    <mergeCell ref="A50:H50"/>
    <mergeCell ref="A38:H38"/>
  </mergeCells>
  <printOptions horizontalCentered="1"/>
  <pageMargins left="0.39370078740157483" right="0.39370078740157483" top="0.39370078740157483" bottom="0.39370078740157483" header="0.31496062992125984" footer="0.31496062992125984"/>
  <pageSetup paperSize="9" fitToHeight="100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115"/>
  <sheetViews>
    <sheetView topLeftCell="A42" workbookViewId="0">
      <selection activeCell="K117" sqref="K117"/>
    </sheetView>
  </sheetViews>
  <sheetFormatPr defaultRowHeight="14.4" x14ac:dyDescent="0.3"/>
  <cols>
    <col min="2" max="2" width="5.33203125" style="9" bestFit="1" customWidth="1"/>
    <col min="3" max="3" width="3.5546875" bestFit="1" customWidth="1"/>
    <col min="4" max="4" width="22.6640625" bestFit="1" customWidth="1"/>
    <col min="5" max="5" width="5.109375" bestFit="1" customWidth="1"/>
    <col min="6" max="6" width="23.33203125" bestFit="1" customWidth="1"/>
    <col min="7" max="7" width="8.5546875" style="13" bestFit="1" customWidth="1"/>
    <col min="8" max="8" width="9.33203125" bestFit="1" customWidth="1"/>
    <col min="9" max="9" width="6.44140625" style="2" bestFit="1" customWidth="1"/>
  </cols>
  <sheetData>
    <row r="1" spans="2:11" ht="28.8" x14ac:dyDescent="0.55000000000000004">
      <c r="B1" s="24" t="s">
        <v>31</v>
      </c>
      <c r="C1" s="24"/>
      <c r="D1" s="24"/>
      <c r="E1" s="24"/>
      <c r="F1" s="24"/>
      <c r="G1" s="24"/>
      <c r="H1" s="24"/>
      <c r="I1" s="24"/>
      <c r="J1" s="16"/>
      <c r="K1" s="16"/>
    </row>
    <row r="2" spans="2:11" ht="28.8" x14ac:dyDescent="0.55000000000000004">
      <c r="B2" s="24" t="s">
        <v>220</v>
      </c>
      <c r="C2" s="24"/>
      <c r="D2" s="24"/>
      <c r="E2" s="24"/>
      <c r="F2" s="24"/>
      <c r="G2" s="24"/>
      <c r="H2" s="24"/>
      <c r="I2" s="24"/>
      <c r="J2" s="16"/>
      <c r="K2" s="16"/>
    </row>
    <row r="3" spans="2:11" ht="23.4" x14ac:dyDescent="0.45">
      <c r="B3" s="25" t="s">
        <v>117</v>
      </c>
      <c r="C3" s="25"/>
      <c r="D3" s="25"/>
      <c r="E3" s="25"/>
      <c r="F3" s="25"/>
      <c r="G3" s="25"/>
      <c r="H3" s="25"/>
      <c r="I3" s="25"/>
      <c r="J3" s="17"/>
      <c r="K3" s="17"/>
    </row>
    <row r="4" spans="2:11" x14ac:dyDescent="0.3">
      <c r="G4" s="12"/>
      <c r="H4" s="7"/>
    </row>
    <row r="6" spans="2:11" ht="23.4" hidden="1" x14ac:dyDescent="0.45">
      <c r="B6" s="25" t="s">
        <v>177</v>
      </c>
      <c r="C6" s="25"/>
      <c r="D6" s="25"/>
      <c r="E6" s="25"/>
      <c r="F6" s="25"/>
      <c r="G6" s="25"/>
      <c r="H6" s="25"/>
      <c r="I6" s="25"/>
    </row>
    <row r="7" spans="2:11" s="1" customFormat="1" hidden="1" x14ac:dyDescent="0.3">
      <c r="B7" s="3" t="s">
        <v>20</v>
      </c>
      <c r="C7" s="4" t="s">
        <v>29</v>
      </c>
      <c r="D7" s="4" t="s">
        <v>30</v>
      </c>
      <c r="E7" s="4" t="s">
        <v>21</v>
      </c>
      <c r="F7" s="4" t="s">
        <v>22</v>
      </c>
      <c r="G7" s="18" t="s">
        <v>58</v>
      </c>
      <c r="H7" s="3" t="s">
        <v>115</v>
      </c>
      <c r="I7" s="3" t="s">
        <v>28</v>
      </c>
    </row>
    <row r="8" spans="2:11" hidden="1" x14ac:dyDescent="0.3">
      <c r="B8" s="10" t="s">
        <v>88</v>
      </c>
      <c r="C8" s="6"/>
      <c r="D8" s="6"/>
      <c r="E8" s="6"/>
      <c r="F8" s="6"/>
      <c r="G8" s="14"/>
      <c r="H8" s="15"/>
      <c r="I8" s="5"/>
    </row>
    <row r="9" spans="2:11" hidden="1" x14ac:dyDescent="0.3">
      <c r="B9" s="10"/>
      <c r="C9" s="6"/>
      <c r="D9" s="6"/>
      <c r="E9" s="6"/>
      <c r="F9" s="6"/>
      <c r="G9" s="14"/>
      <c r="H9" s="15"/>
      <c r="I9" s="5"/>
    </row>
    <row r="10" spans="2:11" hidden="1" x14ac:dyDescent="0.3"/>
    <row r="11" spans="2:11" hidden="1" x14ac:dyDescent="0.3"/>
    <row r="12" spans="2:11" ht="23.4" x14ac:dyDescent="0.45">
      <c r="B12" s="25" t="s">
        <v>178</v>
      </c>
      <c r="C12" s="25"/>
      <c r="D12" s="25"/>
      <c r="E12" s="25"/>
      <c r="F12" s="25"/>
      <c r="G12" s="25"/>
      <c r="H12" s="25"/>
      <c r="I12" s="25"/>
    </row>
    <row r="13" spans="2:11" s="1" customFormat="1" x14ac:dyDescent="0.3">
      <c r="B13" s="3" t="s">
        <v>20</v>
      </c>
      <c r="C13" s="4" t="s">
        <v>29</v>
      </c>
      <c r="D13" s="4" t="s">
        <v>30</v>
      </c>
      <c r="E13" s="4" t="s">
        <v>21</v>
      </c>
      <c r="F13" s="4" t="s">
        <v>22</v>
      </c>
      <c r="G13" s="18" t="s">
        <v>58</v>
      </c>
      <c r="H13" s="3" t="s">
        <v>115</v>
      </c>
      <c r="I13" s="3" t="s">
        <v>28</v>
      </c>
    </row>
    <row r="14" spans="2:11" x14ac:dyDescent="0.3">
      <c r="B14" s="10" t="s">
        <v>88</v>
      </c>
      <c r="C14" s="6">
        <v>19</v>
      </c>
      <c r="D14" s="6" t="s">
        <v>188</v>
      </c>
      <c r="E14" s="6">
        <v>2005</v>
      </c>
      <c r="F14" s="6" t="s">
        <v>189</v>
      </c>
      <c r="G14" s="14">
        <v>1.8506944444444445E-3</v>
      </c>
      <c r="H14" s="15">
        <v>0</v>
      </c>
      <c r="I14" s="5">
        <v>1</v>
      </c>
    </row>
    <row r="17" spans="2:9" ht="23.4" x14ac:dyDescent="0.45">
      <c r="B17" s="25" t="s">
        <v>179</v>
      </c>
      <c r="C17" s="25"/>
      <c r="D17" s="25"/>
      <c r="E17" s="25"/>
      <c r="F17" s="25"/>
      <c r="G17" s="25"/>
      <c r="H17" s="25"/>
      <c r="I17" s="25"/>
    </row>
    <row r="18" spans="2:9" s="1" customFormat="1" x14ac:dyDescent="0.3">
      <c r="B18" s="3" t="s">
        <v>20</v>
      </c>
      <c r="C18" s="4" t="s">
        <v>29</v>
      </c>
      <c r="D18" s="4" t="s">
        <v>30</v>
      </c>
      <c r="E18" s="4" t="s">
        <v>21</v>
      </c>
      <c r="F18" s="4" t="s">
        <v>22</v>
      </c>
      <c r="G18" s="18" t="s">
        <v>58</v>
      </c>
      <c r="H18" s="3" t="s">
        <v>115</v>
      </c>
      <c r="I18" s="3" t="s">
        <v>28</v>
      </c>
    </row>
    <row r="19" spans="2:9" x14ac:dyDescent="0.3">
      <c r="B19" s="10" t="s">
        <v>88</v>
      </c>
      <c r="C19" s="6">
        <v>1</v>
      </c>
      <c r="D19" s="6" t="s">
        <v>2</v>
      </c>
      <c r="E19" s="6">
        <v>2006</v>
      </c>
      <c r="F19" s="6" t="s">
        <v>183</v>
      </c>
      <c r="G19" s="14">
        <v>1.3831018518518517E-3</v>
      </c>
      <c r="H19" s="15">
        <v>0</v>
      </c>
      <c r="I19" s="5">
        <v>1</v>
      </c>
    </row>
    <row r="20" spans="2:9" x14ac:dyDescent="0.3">
      <c r="B20" s="10" t="s">
        <v>89</v>
      </c>
      <c r="C20" s="6">
        <v>3</v>
      </c>
      <c r="D20" s="6" t="s">
        <v>146</v>
      </c>
      <c r="E20" s="6">
        <v>2007</v>
      </c>
      <c r="F20" s="6" t="s">
        <v>183</v>
      </c>
      <c r="G20" s="14">
        <v>1.5497685185185182E-3</v>
      </c>
      <c r="H20" s="15">
        <v>1.6666666666666666E-4</v>
      </c>
      <c r="I20" s="5">
        <v>2</v>
      </c>
    </row>
    <row r="21" spans="2:9" x14ac:dyDescent="0.3">
      <c r="B21" s="10" t="s">
        <v>90</v>
      </c>
      <c r="C21" s="6">
        <v>2</v>
      </c>
      <c r="D21" s="6" t="s">
        <v>184</v>
      </c>
      <c r="E21" s="6">
        <v>2007</v>
      </c>
      <c r="F21" s="6" t="s">
        <v>3</v>
      </c>
      <c r="G21" s="14">
        <v>1.6215277777777779E-3</v>
      </c>
      <c r="H21" s="15">
        <v>2.3842592592592597E-4</v>
      </c>
      <c r="I21" s="5">
        <v>3</v>
      </c>
    </row>
    <row r="24" spans="2:9" ht="23.4" x14ac:dyDescent="0.45">
      <c r="B24" s="25" t="s">
        <v>180</v>
      </c>
      <c r="C24" s="25"/>
      <c r="D24" s="25"/>
      <c r="E24" s="25"/>
      <c r="F24" s="25"/>
      <c r="G24" s="25"/>
      <c r="H24" s="25"/>
      <c r="I24" s="25"/>
    </row>
    <row r="25" spans="2:9" s="1" customFormat="1" x14ac:dyDescent="0.3">
      <c r="B25" s="3" t="s">
        <v>20</v>
      </c>
      <c r="C25" s="4" t="s">
        <v>29</v>
      </c>
      <c r="D25" s="4" t="s">
        <v>30</v>
      </c>
      <c r="E25" s="4" t="s">
        <v>21</v>
      </c>
      <c r="F25" s="4" t="s">
        <v>22</v>
      </c>
      <c r="G25" s="18" t="s">
        <v>58</v>
      </c>
      <c r="H25" s="3" t="s">
        <v>115</v>
      </c>
      <c r="I25" s="3" t="s">
        <v>28</v>
      </c>
    </row>
    <row r="26" spans="2:9" x14ac:dyDescent="0.3">
      <c r="B26" s="10" t="s">
        <v>88</v>
      </c>
      <c r="C26" s="6">
        <v>20</v>
      </c>
      <c r="D26" s="6" t="s">
        <v>8</v>
      </c>
      <c r="E26" s="6">
        <v>2007</v>
      </c>
      <c r="F26" s="6" t="s">
        <v>119</v>
      </c>
      <c r="G26" s="14">
        <v>1.8645833333333333E-3</v>
      </c>
      <c r="H26" s="15">
        <v>0</v>
      </c>
      <c r="I26" s="5">
        <v>1</v>
      </c>
    </row>
    <row r="29" spans="2:9" ht="23.4" x14ac:dyDescent="0.45">
      <c r="B29" s="25" t="s">
        <v>82</v>
      </c>
      <c r="C29" s="25"/>
      <c r="D29" s="25"/>
      <c r="E29" s="25"/>
      <c r="F29" s="25"/>
      <c r="G29" s="25"/>
      <c r="H29" s="25"/>
      <c r="I29" s="25"/>
    </row>
    <row r="30" spans="2:9" s="1" customFormat="1" x14ac:dyDescent="0.3">
      <c r="B30" s="3" t="s">
        <v>20</v>
      </c>
      <c r="C30" s="4" t="s">
        <v>29</v>
      </c>
      <c r="D30" s="4" t="s">
        <v>30</v>
      </c>
      <c r="E30" s="4" t="s">
        <v>21</v>
      </c>
      <c r="F30" s="4" t="s">
        <v>22</v>
      </c>
      <c r="G30" s="18" t="s">
        <v>58</v>
      </c>
      <c r="H30" s="3" t="s">
        <v>115</v>
      </c>
      <c r="I30" s="3" t="s">
        <v>28</v>
      </c>
    </row>
    <row r="31" spans="2:9" x14ac:dyDescent="0.3">
      <c r="B31" s="10" t="s">
        <v>88</v>
      </c>
      <c r="C31" s="6">
        <v>5</v>
      </c>
      <c r="D31" s="6" t="s">
        <v>5</v>
      </c>
      <c r="E31" s="6">
        <v>2008</v>
      </c>
      <c r="F31" s="6" t="s">
        <v>4</v>
      </c>
      <c r="G31" s="14">
        <v>1.5092592592592595E-3</v>
      </c>
      <c r="H31" s="15">
        <v>0</v>
      </c>
      <c r="I31" s="5">
        <v>1</v>
      </c>
    </row>
    <row r="32" spans="2:9" x14ac:dyDescent="0.3">
      <c r="B32" s="10" t="s">
        <v>89</v>
      </c>
      <c r="C32" s="6">
        <v>7</v>
      </c>
      <c r="D32" s="6" t="s">
        <v>14</v>
      </c>
      <c r="E32" s="6">
        <v>2009</v>
      </c>
      <c r="F32" s="6" t="s">
        <v>4</v>
      </c>
      <c r="G32" s="14">
        <v>1.5555555555555557E-3</v>
      </c>
      <c r="H32" s="15">
        <v>4.6296296296296294E-5</v>
      </c>
      <c r="I32" s="5">
        <v>2</v>
      </c>
    </row>
    <row r="33" spans="2:9" x14ac:dyDescent="0.3">
      <c r="B33" s="10" t="s">
        <v>90</v>
      </c>
      <c r="C33" s="6">
        <v>4</v>
      </c>
      <c r="D33" s="6" t="s">
        <v>6</v>
      </c>
      <c r="E33" s="6">
        <v>2008</v>
      </c>
      <c r="F33" s="6" t="s">
        <v>0</v>
      </c>
      <c r="G33" s="14">
        <v>1.6111111111111109E-3</v>
      </c>
      <c r="H33" s="15">
        <v>1.0185185185185185E-4</v>
      </c>
      <c r="I33" s="5">
        <v>3</v>
      </c>
    </row>
    <row r="34" spans="2:9" x14ac:dyDescent="0.3">
      <c r="B34" s="10" t="s">
        <v>91</v>
      </c>
      <c r="C34" s="6">
        <v>6</v>
      </c>
      <c r="D34" s="6" t="s">
        <v>81</v>
      </c>
      <c r="E34" s="6">
        <v>2009</v>
      </c>
      <c r="F34" s="6" t="s">
        <v>185</v>
      </c>
      <c r="G34" s="14">
        <v>1.8437499999999999E-3</v>
      </c>
      <c r="H34" s="15">
        <v>3.3449074074074072E-4</v>
      </c>
      <c r="I34" s="5">
        <v>4</v>
      </c>
    </row>
    <row r="35" spans="2:9" x14ac:dyDescent="0.3">
      <c r="B35" s="10" t="s">
        <v>92</v>
      </c>
      <c r="C35" s="6">
        <v>8</v>
      </c>
      <c r="D35" s="6" t="s">
        <v>11</v>
      </c>
      <c r="E35" s="6">
        <v>2009</v>
      </c>
      <c r="F35" s="6" t="s">
        <v>118</v>
      </c>
      <c r="G35" s="14">
        <v>1.8750000000000001E-3</v>
      </c>
      <c r="H35" s="15">
        <v>3.6574074074074075E-4</v>
      </c>
      <c r="I35" s="5">
        <v>5</v>
      </c>
    </row>
    <row r="38" spans="2:9" ht="23.4" x14ac:dyDescent="0.45">
      <c r="B38" s="25" t="s">
        <v>83</v>
      </c>
      <c r="C38" s="25"/>
      <c r="D38" s="25"/>
      <c r="E38" s="25"/>
      <c r="F38" s="25"/>
      <c r="G38" s="25"/>
      <c r="H38" s="25"/>
      <c r="I38" s="25"/>
    </row>
    <row r="39" spans="2:9" s="1" customFormat="1" x14ac:dyDescent="0.3">
      <c r="B39" s="3" t="s">
        <v>20</v>
      </c>
      <c r="C39" s="4" t="s">
        <v>29</v>
      </c>
      <c r="D39" s="4" t="s">
        <v>30</v>
      </c>
      <c r="E39" s="4" t="s">
        <v>21</v>
      </c>
      <c r="F39" s="4" t="s">
        <v>22</v>
      </c>
      <c r="G39" s="18" t="s">
        <v>58</v>
      </c>
      <c r="H39" s="3" t="s">
        <v>115</v>
      </c>
      <c r="I39" s="3" t="s">
        <v>28</v>
      </c>
    </row>
    <row r="40" spans="2:9" x14ac:dyDescent="0.3">
      <c r="B40" s="10" t="s">
        <v>88</v>
      </c>
      <c r="C40" s="6">
        <v>21</v>
      </c>
      <c r="D40" s="6" t="s">
        <v>15</v>
      </c>
      <c r="E40" s="6">
        <v>2009</v>
      </c>
      <c r="F40" s="6" t="s">
        <v>4</v>
      </c>
      <c r="G40" s="14">
        <v>1.7708333333333332E-3</v>
      </c>
      <c r="H40" s="15">
        <v>0</v>
      </c>
      <c r="I40" s="5">
        <v>1</v>
      </c>
    </row>
    <row r="41" spans="2:9" x14ac:dyDescent="0.3">
      <c r="B41" s="10" t="s">
        <v>89</v>
      </c>
      <c r="C41" s="6">
        <v>23</v>
      </c>
      <c r="D41" s="6" t="s">
        <v>7</v>
      </c>
      <c r="E41" s="6">
        <v>2009</v>
      </c>
      <c r="F41" s="6" t="s">
        <v>190</v>
      </c>
      <c r="G41" s="14">
        <v>1.8194444444444445E-3</v>
      </c>
      <c r="H41" s="15">
        <v>4.8611111111111115E-5</v>
      </c>
      <c r="I41" s="5">
        <v>2</v>
      </c>
    </row>
    <row r="42" spans="2:9" x14ac:dyDescent="0.3">
      <c r="B42" s="10" t="s">
        <v>90</v>
      </c>
      <c r="C42" s="6">
        <v>24</v>
      </c>
      <c r="D42" s="6" t="s">
        <v>19</v>
      </c>
      <c r="E42" s="6">
        <v>2009</v>
      </c>
      <c r="F42" s="6" t="s">
        <v>119</v>
      </c>
      <c r="G42" s="14">
        <v>1.8599537037037037E-3</v>
      </c>
      <c r="H42" s="15">
        <v>8.9120370370370373E-5</v>
      </c>
      <c r="I42" s="5">
        <v>3</v>
      </c>
    </row>
    <row r="43" spans="2:9" x14ac:dyDescent="0.3">
      <c r="B43" s="10" t="s">
        <v>91</v>
      </c>
      <c r="C43" s="6">
        <v>28</v>
      </c>
      <c r="D43" s="6" t="s">
        <v>10</v>
      </c>
      <c r="E43" s="6">
        <v>2008</v>
      </c>
      <c r="F43" s="6" t="s">
        <v>4</v>
      </c>
      <c r="G43" s="14">
        <v>1.8761574074074073E-3</v>
      </c>
      <c r="H43" s="15">
        <v>1.0532407407407407E-4</v>
      </c>
      <c r="I43" s="5">
        <v>4</v>
      </c>
    </row>
    <row r="44" spans="2:9" x14ac:dyDescent="0.3">
      <c r="B44" s="10" t="s">
        <v>92</v>
      </c>
      <c r="C44" s="6">
        <v>27</v>
      </c>
      <c r="D44" s="6" t="s">
        <v>148</v>
      </c>
      <c r="E44" s="6">
        <v>2008</v>
      </c>
      <c r="F44" s="6" t="s">
        <v>118</v>
      </c>
      <c r="G44" s="14">
        <v>1.9212962962962962E-3</v>
      </c>
      <c r="H44" s="15">
        <v>1.5046296296296297E-4</v>
      </c>
      <c r="I44" s="5">
        <v>5</v>
      </c>
    </row>
    <row r="45" spans="2:9" x14ac:dyDescent="0.3">
      <c r="B45" s="10" t="s">
        <v>111</v>
      </c>
      <c r="C45" s="6">
        <v>22</v>
      </c>
      <c r="D45" s="6" t="s">
        <v>17</v>
      </c>
      <c r="E45" s="6">
        <v>2009</v>
      </c>
      <c r="F45" s="6" t="s">
        <v>119</v>
      </c>
      <c r="G45" s="14">
        <v>1.9386574074074072E-3</v>
      </c>
      <c r="H45" s="15">
        <v>1.6782407407407406E-4</v>
      </c>
      <c r="I45" s="5">
        <v>6</v>
      </c>
    </row>
    <row r="46" spans="2:9" x14ac:dyDescent="0.3">
      <c r="B46" s="10" t="s">
        <v>93</v>
      </c>
      <c r="C46" s="6">
        <v>26</v>
      </c>
      <c r="D46" s="6" t="s">
        <v>9</v>
      </c>
      <c r="E46" s="6">
        <v>2008</v>
      </c>
      <c r="F46" s="6" t="s">
        <v>4</v>
      </c>
      <c r="G46" s="14">
        <v>1.991898148148148E-3</v>
      </c>
      <c r="H46" s="15">
        <v>2.2106481481481481E-4</v>
      </c>
      <c r="I46" s="5">
        <v>7</v>
      </c>
    </row>
    <row r="47" spans="2:9" x14ac:dyDescent="0.3">
      <c r="B47" s="10" t="s">
        <v>94</v>
      </c>
      <c r="C47" s="6">
        <v>25</v>
      </c>
      <c r="D47" s="6" t="s">
        <v>18</v>
      </c>
      <c r="E47" s="6">
        <v>2009</v>
      </c>
      <c r="F47" s="6" t="s">
        <v>119</v>
      </c>
      <c r="G47" s="14">
        <v>2.1053240740740741E-3</v>
      </c>
      <c r="H47" s="15">
        <v>3.3449074074074072E-4</v>
      </c>
      <c r="I47" s="5">
        <v>8</v>
      </c>
    </row>
    <row r="50" spans="2:9" ht="23.4" x14ac:dyDescent="0.45">
      <c r="B50" s="25" t="s">
        <v>84</v>
      </c>
      <c r="C50" s="25"/>
      <c r="D50" s="25"/>
      <c r="E50" s="25"/>
      <c r="F50" s="25"/>
      <c r="G50" s="25"/>
      <c r="H50" s="25"/>
      <c r="I50" s="25"/>
    </row>
    <row r="51" spans="2:9" s="1" customFormat="1" x14ac:dyDescent="0.3">
      <c r="B51" s="3" t="s">
        <v>20</v>
      </c>
      <c r="C51" s="4" t="s">
        <v>29</v>
      </c>
      <c r="D51" s="4" t="s">
        <v>30</v>
      </c>
      <c r="E51" s="4" t="s">
        <v>21</v>
      </c>
      <c r="F51" s="4" t="s">
        <v>22</v>
      </c>
      <c r="G51" s="18" t="s">
        <v>58</v>
      </c>
      <c r="H51" s="3" t="s">
        <v>115</v>
      </c>
      <c r="I51" s="3" t="s">
        <v>28</v>
      </c>
    </row>
    <row r="52" spans="2:9" x14ac:dyDescent="0.3">
      <c r="B52" s="10" t="s">
        <v>88</v>
      </c>
      <c r="C52" s="6">
        <v>18</v>
      </c>
      <c r="D52" s="6" t="s">
        <v>13</v>
      </c>
      <c r="E52" s="6">
        <v>2010</v>
      </c>
      <c r="F52" s="6" t="s">
        <v>185</v>
      </c>
      <c r="G52" s="14">
        <v>1.4548611111111114E-3</v>
      </c>
      <c r="H52" s="15">
        <v>0</v>
      </c>
      <c r="I52" s="5">
        <v>1</v>
      </c>
    </row>
    <row r="53" spans="2:9" x14ac:dyDescent="0.3">
      <c r="B53" s="10" t="s">
        <v>89</v>
      </c>
      <c r="C53" s="6">
        <v>14</v>
      </c>
      <c r="D53" s="6" t="s">
        <v>33</v>
      </c>
      <c r="E53" s="6">
        <v>2011</v>
      </c>
      <c r="F53" s="6" t="s">
        <v>0</v>
      </c>
      <c r="G53" s="14">
        <v>1.5983796296296295E-3</v>
      </c>
      <c r="H53" s="15">
        <v>1.4351851851851852E-4</v>
      </c>
      <c r="I53" s="5">
        <v>2</v>
      </c>
    </row>
    <row r="54" spans="2:9" x14ac:dyDescent="0.3">
      <c r="B54" s="10" t="s">
        <v>90</v>
      </c>
      <c r="C54" s="6">
        <v>12</v>
      </c>
      <c r="D54" s="6" t="s">
        <v>186</v>
      </c>
      <c r="E54" s="6">
        <v>2011</v>
      </c>
      <c r="F54" s="6" t="s">
        <v>185</v>
      </c>
      <c r="G54" s="14">
        <v>1.6076388888888887E-3</v>
      </c>
      <c r="H54" s="15">
        <v>1.5277777777777777E-4</v>
      </c>
      <c r="I54" s="5">
        <v>3</v>
      </c>
    </row>
    <row r="55" spans="2:9" x14ac:dyDescent="0.3">
      <c r="B55" s="10" t="s">
        <v>91</v>
      </c>
      <c r="C55" s="6">
        <v>15</v>
      </c>
      <c r="D55" s="6" t="s">
        <v>43</v>
      </c>
      <c r="E55" s="6">
        <v>2011</v>
      </c>
      <c r="F55" s="6" t="s">
        <v>0</v>
      </c>
      <c r="G55" s="14">
        <v>1.6145833333333333E-3</v>
      </c>
      <c r="H55" s="15">
        <v>1.5972222222222223E-4</v>
      </c>
      <c r="I55" s="5">
        <v>4</v>
      </c>
    </row>
    <row r="56" spans="2:9" x14ac:dyDescent="0.3">
      <c r="B56" s="10" t="s">
        <v>92</v>
      </c>
      <c r="C56" s="6">
        <v>10</v>
      </c>
      <c r="D56" s="6" t="s">
        <v>12</v>
      </c>
      <c r="E56" s="6">
        <v>2010</v>
      </c>
      <c r="F56" s="6" t="s">
        <v>119</v>
      </c>
      <c r="G56" s="14">
        <v>1.6435185185185183E-3</v>
      </c>
      <c r="H56" s="15">
        <v>1.8865740740740743E-4</v>
      </c>
      <c r="I56" s="5">
        <v>5</v>
      </c>
    </row>
    <row r="57" spans="2:9" x14ac:dyDescent="0.3">
      <c r="B57" s="10" t="s">
        <v>111</v>
      </c>
      <c r="C57" s="6">
        <v>16</v>
      </c>
      <c r="D57" s="6" t="s">
        <v>187</v>
      </c>
      <c r="E57" s="6">
        <v>2010</v>
      </c>
      <c r="F57" s="6" t="s">
        <v>3</v>
      </c>
      <c r="G57" s="14">
        <v>1.7569444444444447E-3</v>
      </c>
      <c r="H57" s="15">
        <v>3.0208333333333335E-4</v>
      </c>
      <c r="I57" s="5">
        <v>6</v>
      </c>
    </row>
    <row r="58" spans="2:9" x14ac:dyDescent="0.3">
      <c r="B58" s="10" t="s">
        <v>93</v>
      </c>
      <c r="C58" s="6">
        <v>9</v>
      </c>
      <c r="D58" s="6" t="s">
        <v>41</v>
      </c>
      <c r="E58" s="6">
        <v>2011</v>
      </c>
      <c r="F58" s="6" t="s">
        <v>145</v>
      </c>
      <c r="G58" s="14">
        <v>1.8032407407407407E-3</v>
      </c>
      <c r="H58" s="15">
        <v>3.4837962962962969E-4</v>
      </c>
      <c r="I58" s="5">
        <v>7</v>
      </c>
    </row>
    <row r="59" spans="2:9" x14ac:dyDescent="0.3">
      <c r="B59" s="10" t="s">
        <v>94</v>
      </c>
      <c r="C59" s="6">
        <v>13</v>
      </c>
      <c r="D59" s="6" t="s">
        <v>121</v>
      </c>
      <c r="E59" s="6">
        <v>2011</v>
      </c>
      <c r="F59" s="6" t="s">
        <v>4</v>
      </c>
      <c r="G59" s="14">
        <v>1.8217592592592591E-3</v>
      </c>
      <c r="H59" s="15">
        <v>3.6689814814814815E-4</v>
      </c>
      <c r="I59" s="5">
        <v>8</v>
      </c>
    </row>
    <row r="60" spans="2:9" x14ac:dyDescent="0.3">
      <c r="B60" s="10" t="s">
        <v>95</v>
      </c>
      <c r="C60" s="6">
        <v>11</v>
      </c>
      <c r="D60" s="6" t="s">
        <v>36</v>
      </c>
      <c r="E60" s="6">
        <v>2011</v>
      </c>
      <c r="F60" s="6" t="s">
        <v>4</v>
      </c>
      <c r="G60" s="14">
        <v>1.8483796296296295E-3</v>
      </c>
      <c r="H60" s="15">
        <v>3.9351851851851852E-4</v>
      </c>
      <c r="I60" s="5">
        <v>9</v>
      </c>
    </row>
    <row r="61" spans="2:9" x14ac:dyDescent="0.3">
      <c r="B61" s="10" t="s">
        <v>96</v>
      </c>
      <c r="C61" s="6">
        <v>17</v>
      </c>
      <c r="D61" s="6" t="s">
        <v>147</v>
      </c>
      <c r="E61" s="6">
        <v>2010</v>
      </c>
      <c r="F61" s="6" t="s">
        <v>118</v>
      </c>
      <c r="G61" s="14">
        <v>1.9594907407407408E-3</v>
      </c>
      <c r="H61" s="15">
        <v>5.0462962962962961E-4</v>
      </c>
      <c r="I61" s="5">
        <v>10</v>
      </c>
    </row>
    <row r="64" spans="2:9" ht="23.4" x14ac:dyDescent="0.45">
      <c r="B64" s="25" t="s">
        <v>85</v>
      </c>
      <c r="C64" s="25"/>
      <c r="D64" s="25"/>
      <c r="E64" s="25"/>
      <c r="F64" s="25"/>
      <c r="G64" s="25"/>
      <c r="H64" s="25"/>
      <c r="I64" s="25"/>
    </row>
    <row r="65" spans="2:9" s="1" customFormat="1" x14ac:dyDescent="0.3">
      <c r="B65" s="3" t="s">
        <v>20</v>
      </c>
      <c r="C65" s="4" t="s">
        <v>29</v>
      </c>
      <c r="D65" s="4" t="s">
        <v>30</v>
      </c>
      <c r="E65" s="4" t="s">
        <v>21</v>
      </c>
      <c r="F65" s="4" t="s">
        <v>22</v>
      </c>
      <c r="G65" s="18" t="s">
        <v>58</v>
      </c>
      <c r="H65" s="3" t="s">
        <v>115</v>
      </c>
      <c r="I65" s="3" t="s">
        <v>28</v>
      </c>
    </row>
    <row r="66" spans="2:9" x14ac:dyDescent="0.3">
      <c r="B66" s="10" t="s">
        <v>88</v>
      </c>
      <c r="C66" s="6">
        <v>31</v>
      </c>
      <c r="D66" s="6" t="s">
        <v>54</v>
      </c>
      <c r="E66" s="6">
        <v>2011</v>
      </c>
      <c r="F66" s="6" t="s">
        <v>4</v>
      </c>
      <c r="G66" s="14">
        <v>1.736111111111111E-3</v>
      </c>
      <c r="H66" s="15">
        <v>0</v>
      </c>
      <c r="I66" s="5">
        <v>1</v>
      </c>
    </row>
    <row r="67" spans="2:9" x14ac:dyDescent="0.3">
      <c r="B67" s="10" t="s">
        <v>89</v>
      </c>
      <c r="C67" s="6">
        <v>33</v>
      </c>
      <c r="D67" s="6" t="s">
        <v>192</v>
      </c>
      <c r="E67" s="6">
        <v>2010</v>
      </c>
      <c r="F67" s="6" t="s">
        <v>118</v>
      </c>
      <c r="G67" s="14">
        <v>1.765046296296296E-3</v>
      </c>
      <c r="H67" s="15">
        <v>2.8935185185185183E-5</v>
      </c>
      <c r="I67" s="5">
        <v>2</v>
      </c>
    </row>
    <row r="68" spans="2:9" x14ac:dyDescent="0.3">
      <c r="B68" s="10" t="s">
        <v>90</v>
      </c>
      <c r="C68" s="6">
        <v>35</v>
      </c>
      <c r="D68" s="6" t="s">
        <v>122</v>
      </c>
      <c r="E68" s="6">
        <v>2011</v>
      </c>
      <c r="F68" s="6" t="s">
        <v>0</v>
      </c>
      <c r="G68" s="14">
        <v>1.8240740740740743E-3</v>
      </c>
      <c r="H68" s="15">
        <v>8.7962962962962959E-5</v>
      </c>
      <c r="I68" s="5">
        <v>3</v>
      </c>
    </row>
    <row r="69" spans="2:9" x14ac:dyDescent="0.3">
      <c r="B69" s="10" t="s">
        <v>91</v>
      </c>
      <c r="C69" s="6">
        <v>30</v>
      </c>
      <c r="D69" s="6" t="s">
        <v>53</v>
      </c>
      <c r="E69" s="6">
        <v>2011</v>
      </c>
      <c r="F69" s="6" t="s">
        <v>119</v>
      </c>
      <c r="G69" s="14">
        <v>1.9699074074074076E-3</v>
      </c>
      <c r="H69" s="15">
        <v>2.3379629629629629E-4</v>
      </c>
      <c r="I69" s="5">
        <v>4</v>
      </c>
    </row>
    <row r="70" spans="2:9" x14ac:dyDescent="0.3">
      <c r="B70" s="10" t="s">
        <v>92</v>
      </c>
      <c r="C70" s="6">
        <v>34</v>
      </c>
      <c r="D70" s="6" t="s">
        <v>50</v>
      </c>
      <c r="E70" s="6">
        <v>2011</v>
      </c>
      <c r="F70" s="6" t="s">
        <v>4</v>
      </c>
      <c r="G70" s="14">
        <v>2.0416666666666669E-3</v>
      </c>
      <c r="H70" s="15">
        <v>3.0555555555555555E-4</v>
      </c>
      <c r="I70" s="5">
        <v>5</v>
      </c>
    </row>
    <row r="71" spans="2:9" x14ac:dyDescent="0.3">
      <c r="B71" s="10" t="s">
        <v>111</v>
      </c>
      <c r="C71" s="6">
        <v>32</v>
      </c>
      <c r="D71" s="6" t="s">
        <v>16</v>
      </c>
      <c r="E71" s="6">
        <v>2010</v>
      </c>
      <c r="F71" s="6" t="s">
        <v>191</v>
      </c>
      <c r="G71" s="14">
        <v>2.0833333333333333E-3</v>
      </c>
      <c r="H71" s="15">
        <v>3.4722222222222224E-4</v>
      </c>
      <c r="I71" s="5">
        <v>6</v>
      </c>
    </row>
    <row r="72" spans="2:9" x14ac:dyDescent="0.3">
      <c r="B72" s="10" t="s">
        <v>93</v>
      </c>
      <c r="C72" s="6">
        <v>29</v>
      </c>
      <c r="D72" s="6" t="s">
        <v>52</v>
      </c>
      <c r="E72" s="6">
        <v>2011</v>
      </c>
      <c r="F72" s="6" t="s">
        <v>4</v>
      </c>
      <c r="G72" s="14">
        <v>2.1678240740740742E-3</v>
      </c>
      <c r="H72" s="15">
        <v>4.317129629629629E-4</v>
      </c>
      <c r="I72" s="5">
        <v>7</v>
      </c>
    </row>
    <row r="75" spans="2:9" ht="23.4" x14ac:dyDescent="0.45">
      <c r="B75" s="25" t="s">
        <v>86</v>
      </c>
      <c r="C75" s="25"/>
      <c r="D75" s="25"/>
      <c r="E75" s="25"/>
      <c r="F75" s="25"/>
      <c r="G75" s="25"/>
      <c r="H75" s="25"/>
      <c r="I75" s="25"/>
    </row>
    <row r="76" spans="2:9" s="1" customFormat="1" x14ac:dyDescent="0.3">
      <c r="B76" s="3" t="s">
        <v>20</v>
      </c>
      <c r="C76" s="4" t="s">
        <v>29</v>
      </c>
      <c r="D76" s="4" t="s">
        <v>30</v>
      </c>
      <c r="E76" s="4" t="s">
        <v>21</v>
      </c>
      <c r="F76" s="4" t="s">
        <v>22</v>
      </c>
      <c r="G76" s="18" t="s">
        <v>58</v>
      </c>
      <c r="H76" s="3" t="s">
        <v>115</v>
      </c>
      <c r="I76" s="3" t="s">
        <v>28</v>
      </c>
    </row>
    <row r="77" spans="2:9" x14ac:dyDescent="0.3">
      <c r="B77" s="10" t="s">
        <v>88</v>
      </c>
      <c r="C77" s="6">
        <v>40</v>
      </c>
      <c r="D77" s="6" t="s">
        <v>35</v>
      </c>
      <c r="E77" s="6">
        <v>2012</v>
      </c>
      <c r="F77" s="6" t="s">
        <v>4</v>
      </c>
      <c r="G77" s="14">
        <v>1.7094907407407408E-3</v>
      </c>
      <c r="H77" s="15">
        <v>0</v>
      </c>
      <c r="I77" s="5">
        <v>1</v>
      </c>
    </row>
    <row r="78" spans="2:9" x14ac:dyDescent="0.3">
      <c r="B78" s="10" t="s">
        <v>89</v>
      </c>
      <c r="C78" s="6">
        <v>50</v>
      </c>
      <c r="D78" s="6" t="s">
        <v>126</v>
      </c>
      <c r="E78" s="6">
        <v>2012</v>
      </c>
      <c r="F78" s="6" t="s">
        <v>4</v>
      </c>
      <c r="G78" s="14">
        <v>1.7685185185185184E-3</v>
      </c>
      <c r="H78" s="15">
        <v>5.9027777777777773E-5</v>
      </c>
      <c r="I78" s="5">
        <v>2</v>
      </c>
    </row>
    <row r="79" spans="2:9" x14ac:dyDescent="0.3">
      <c r="B79" s="10" t="s">
        <v>90</v>
      </c>
      <c r="C79" s="6">
        <v>45</v>
      </c>
      <c r="D79" s="6" t="s">
        <v>34</v>
      </c>
      <c r="E79" s="6">
        <v>2012</v>
      </c>
      <c r="F79" s="6" t="s">
        <v>145</v>
      </c>
      <c r="G79" s="14">
        <v>1.7870370370370368E-3</v>
      </c>
      <c r="H79" s="15">
        <v>7.7546296296296301E-5</v>
      </c>
      <c r="I79" s="5">
        <v>3</v>
      </c>
    </row>
    <row r="80" spans="2:9" x14ac:dyDescent="0.3">
      <c r="B80" s="10" t="s">
        <v>91</v>
      </c>
      <c r="C80" s="6">
        <v>39</v>
      </c>
      <c r="D80" s="6" t="s">
        <v>149</v>
      </c>
      <c r="E80" s="6">
        <v>2012</v>
      </c>
      <c r="F80" s="6" t="s">
        <v>118</v>
      </c>
      <c r="G80" s="14">
        <v>1.8032407407407407E-3</v>
      </c>
      <c r="H80" s="15">
        <v>9.3749999999999988E-5</v>
      </c>
      <c r="I80" s="5">
        <v>4</v>
      </c>
    </row>
    <row r="81" spans="2:9" x14ac:dyDescent="0.3">
      <c r="B81" s="10" t="s">
        <v>92</v>
      </c>
      <c r="C81" s="6">
        <v>48</v>
      </c>
      <c r="D81" s="6" t="s">
        <v>44</v>
      </c>
      <c r="E81" s="6">
        <v>2012</v>
      </c>
      <c r="F81" s="6" t="s">
        <v>145</v>
      </c>
      <c r="G81" s="14">
        <v>1.8541666666666665E-3</v>
      </c>
      <c r="H81" s="15">
        <v>1.4467592592592594E-4</v>
      </c>
      <c r="I81" s="5">
        <v>5</v>
      </c>
    </row>
    <row r="82" spans="2:9" x14ac:dyDescent="0.3">
      <c r="B82" s="10" t="s">
        <v>111</v>
      </c>
      <c r="C82" s="6">
        <v>46</v>
      </c>
      <c r="D82" s="6" t="s">
        <v>42</v>
      </c>
      <c r="E82" s="6">
        <v>2013</v>
      </c>
      <c r="F82" s="6" t="s">
        <v>1</v>
      </c>
      <c r="G82" s="14">
        <v>1.8807870370370369E-3</v>
      </c>
      <c r="H82" s="15">
        <v>1.7129629629629632E-4</v>
      </c>
      <c r="I82" s="5">
        <v>6</v>
      </c>
    </row>
    <row r="83" spans="2:9" x14ac:dyDescent="0.3">
      <c r="B83" s="10" t="s">
        <v>93</v>
      </c>
      <c r="C83" s="6">
        <v>52</v>
      </c>
      <c r="D83" s="6" t="s">
        <v>125</v>
      </c>
      <c r="E83" s="6">
        <v>2012</v>
      </c>
      <c r="F83" s="6" t="s">
        <v>4</v>
      </c>
      <c r="G83" s="14">
        <v>1.8842592592592594E-3</v>
      </c>
      <c r="H83" s="15">
        <v>1.7476851851851852E-4</v>
      </c>
      <c r="I83" s="5">
        <v>7</v>
      </c>
    </row>
    <row r="84" spans="2:9" x14ac:dyDescent="0.3">
      <c r="B84" s="10" t="s">
        <v>94</v>
      </c>
      <c r="C84" s="6">
        <v>47</v>
      </c>
      <c r="D84" s="6" t="s">
        <v>142</v>
      </c>
      <c r="E84" s="6">
        <v>2013</v>
      </c>
      <c r="F84" s="6" t="s">
        <v>1</v>
      </c>
      <c r="G84" s="14">
        <v>1.9224537037037038E-3</v>
      </c>
      <c r="H84" s="15">
        <v>2.1296296296296295E-4</v>
      </c>
      <c r="I84" s="5">
        <v>8</v>
      </c>
    </row>
    <row r="85" spans="2:9" x14ac:dyDescent="0.3">
      <c r="B85" s="10" t="s">
        <v>95</v>
      </c>
      <c r="C85" s="6">
        <v>53</v>
      </c>
      <c r="D85" s="6" t="s">
        <v>197</v>
      </c>
      <c r="E85" s="6">
        <v>2012</v>
      </c>
      <c r="F85" s="6" t="s">
        <v>145</v>
      </c>
      <c r="G85" s="14">
        <v>1.9363425925925926E-3</v>
      </c>
      <c r="H85" s="15">
        <v>2.2685185185185189E-4</v>
      </c>
      <c r="I85" s="5">
        <v>9</v>
      </c>
    </row>
    <row r="86" spans="2:9" x14ac:dyDescent="0.3">
      <c r="B86" s="10" t="s">
        <v>96</v>
      </c>
      <c r="C86" s="6">
        <v>42</v>
      </c>
      <c r="D86" s="6" t="s">
        <v>132</v>
      </c>
      <c r="E86" s="6">
        <v>2012</v>
      </c>
      <c r="F86" s="6" t="s">
        <v>1</v>
      </c>
      <c r="G86" s="14">
        <v>1.939814814814815E-3</v>
      </c>
      <c r="H86" s="15">
        <v>2.3032407407407409E-4</v>
      </c>
      <c r="I86" s="5">
        <v>10</v>
      </c>
    </row>
    <row r="87" spans="2:9" x14ac:dyDescent="0.3">
      <c r="B87" s="10" t="s">
        <v>107</v>
      </c>
      <c r="C87" s="6">
        <v>43</v>
      </c>
      <c r="D87" s="6" t="s">
        <v>196</v>
      </c>
      <c r="E87" s="6">
        <v>2012</v>
      </c>
      <c r="F87" s="6" t="s">
        <v>4</v>
      </c>
      <c r="G87" s="14">
        <v>1.957175925925926E-3</v>
      </c>
      <c r="H87" s="15">
        <v>2.4768518518518515E-4</v>
      </c>
      <c r="I87" s="5">
        <v>11</v>
      </c>
    </row>
    <row r="88" spans="2:9" x14ac:dyDescent="0.3">
      <c r="B88" s="10" t="s">
        <v>97</v>
      </c>
      <c r="C88" s="6">
        <v>37</v>
      </c>
      <c r="D88" s="6" t="s">
        <v>37</v>
      </c>
      <c r="E88" s="6">
        <v>2012</v>
      </c>
      <c r="F88" s="6" t="s">
        <v>0</v>
      </c>
      <c r="G88" s="14">
        <v>1.9699074074074076E-3</v>
      </c>
      <c r="H88" s="15">
        <v>2.6041666666666666E-4</v>
      </c>
      <c r="I88" s="5">
        <v>12</v>
      </c>
    </row>
    <row r="89" spans="2:9" x14ac:dyDescent="0.3">
      <c r="B89" s="10" t="s">
        <v>98</v>
      </c>
      <c r="C89" s="6">
        <v>51</v>
      </c>
      <c r="D89" s="6" t="s">
        <v>195</v>
      </c>
      <c r="E89" s="6">
        <v>2012</v>
      </c>
      <c r="F89" s="6" t="s">
        <v>4</v>
      </c>
      <c r="G89" s="14">
        <v>2.0347222222222221E-3</v>
      </c>
      <c r="H89" s="15">
        <v>3.2523148148148152E-4</v>
      </c>
      <c r="I89" s="5">
        <v>13</v>
      </c>
    </row>
    <row r="90" spans="2:9" x14ac:dyDescent="0.3">
      <c r="B90" s="10" t="s">
        <v>99</v>
      </c>
      <c r="C90" s="6">
        <v>41</v>
      </c>
      <c r="D90" s="6" t="s">
        <v>129</v>
      </c>
      <c r="E90" s="6">
        <v>2013</v>
      </c>
      <c r="F90" s="6" t="s">
        <v>185</v>
      </c>
      <c r="G90" s="14">
        <v>2.127314814814815E-3</v>
      </c>
      <c r="H90" s="15">
        <v>4.1782407407407409E-4</v>
      </c>
      <c r="I90" s="5">
        <v>14</v>
      </c>
    </row>
    <row r="91" spans="2:9" x14ac:dyDescent="0.3">
      <c r="B91" s="10" t="s">
        <v>108</v>
      </c>
      <c r="C91" s="6">
        <v>44</v>
      </c>
      <c r="D91" s="6" t="s">
        <v>198</v>
      </c>
      <c r="E91" s="6">
        <v>2013</v>
      </c>
      <c r="F91" s="6" t="s">
        <v>118</v>
      </c>
      <c r="G91" s="14">
        <v>2.150462962962963E-3</v>
      </c>
      <c r="H91" s="15">
        <v>4.4097222222222221E-4</v>
      </c>
      <c r="I91" s="5">
        <v>15</v>
      </c>
    </row>
    <row r="92" spans="2:9" x14ac:dyDescent="0.3">
      <c r="B92" s="10" t="s">
        <v>100</v>
      </c>
      <c r="C92" s="6">
        <v>49</v>
      </c>
      <c r="D92" s="6" t="s">
        <v>193</v>
      </c>
      <c r="E92" s="6">
        <v>2013</v>
      </c>
      <c r="F92" s="6" t="s">
        <v>1</v>
      </c>
      <c r="G92" s="14">
        <v>2.1631944444444446E-3</v>
      </c>
      <c r="H92" s="15">
        <v>4.5370370370370378E-4</v>
      </c>
      <c r="I92" s="5">
        <v>16</v>
      </c>
    </row>
    <row r="93" spans="2:9" x14ac:dyDescent="0.3">
      <c r="B93" s="10" t="s">
        <v>109</v>
      </c>
      <c r="C93" s="6">
        <v>36</v>
      </c>
      <c r="D93" s="6" t="s">
        <v>39</v>
      </c>
      <c r="E93" s="6">
        <v>2013</v>
      </c>
      <c r="F93" s="6" t="s">
        <v>0</v>
      </c>
      <c r="G93" s="14">
        <v>2.685185185185185E-3</v>
      </c>
      <c r="H93" s="15">
        <v>9.756944444444444E-4</v>
      </c>
      <c r="I93" s="5">
        <v>17</v>
      </c>
    </row>
    <row r="96" spans="2:9" ht="23.4" x14ac:dyDescent="0.45">
      <c r="B96" s="25" t="s">
        <v>87</v>
      </c>
      <c r="C96" s="25"/>
      <c r="D96" s="25"/>
      <c r="E96" s="25"/>
      <c r="F96" s="25"/>
      <c r="G96" s="25"/>
      <c r="H96" s="25"/>
      <c r="I96" s="25"/>
    </row>
    <row r="97" spans="2:9" s="1" customFormat="1" x14ac:dyDescent="0.3">
      <c r="B97" s="3" t="s">
        <v>20</v>
      </c>
      <c r="C97" s="4" t="s">
        <v>29</v>
      </c>
      <c r="D97" s="4" t="s">
        <v>30</v>
      </c>
      <c r="E97" s="4" t="s">
        <v>21</v>
      </c>
      <c r="F97" s="4" t="s">
        <v>22</v>
      </c>
      <c r="G97" s="18" t="s">
        <v>58</v>
      </c>
      <c r="H97" s="3" t="s">
        <v>115</v>
      </c>
      <c r="I97" s="3" t="s">
        <v>28</v>
      </c>
    </row>
    <row r="98" spans="2:9" x14ac:dyDescent="0.3">
      <c r="B98" s="10" t="s">
        <v>88</v>
      </c>
      <c r="C98" s="6">
        <v>63</v>
      </c>
      <c r="D98" s="6" t="s">
        <v>45</v>
      </c>
      <c r="E98" s="6">
        <v>2013</v>
      </c>
      <c r="F98" s="6" t="s">
        <v>0</v>
      </c>
      <c r="G98" s="14">
        <v>1.6307870370370367E-3</v>
      </c>
      <c r="H98" s="15">
        <v>0</v>
      </c>
      <c r="I98" s="5">
        <v>1</v>
      </c>
    </row>
    <row r="99" spans="2:9" x14ac:dyDescent="0.3">
      <c r="B99" s="10" t="s">
        <v>89</v>
      </c>
      <c r="C99" s="6">
        <v>60</v>
      </c>
      <c r="D99" s="6" t="s">
        <v>136</v>
      </c>
      <c r="E99" s="6">
        <v>2012</v>
      </c>
      <c r="F99" s="6" t="s">
        <v>119</v>
      </c>
      <c r="G99" s="14">
        <v>1.9340277777777778E-3</v>
      </c>
      <c r="H99" s="15">
        <v>3.0324074074074069E-4</v>
      </c>
      <c r="I99" s="5">
        <v>2</v>
      </c>
    </row>
    <row r="100" spans="2:9" x14ac:dyDescent="0.3">
      <c r="B100" s="10" t="s">
        <v>90</v>
      </c>
      <c r="C100" s="6">
        <v>70</v>
      </c>
      <c r="D100" s="6" t="s">
        <v>48</v>
      </c>
      <c r="E100" s="6">
        <v>2012</v>
      </c>
      <c r="F100" s="6" t="s">
        <v>145</v>
      </c>
      <c r="G100" s="14">
        <v>2.0138888888888888E-3</v>
      </c>
      <c r="H100" s="15">
        <v>3.8310185185185186E-4</v>
      </c>
      <c r="I100" s="5">
        <v>3</v>
      </c>
    </row>
    <row r="101" spans="2:9" x14ac:dyDescent="0.3">
      <c r="B101" s="10" t="s">
        <v>91</v>
      </c>
      <c r="C101" s="6">
        <v>59</v>
      </c>
      <c r="D101" s="6" t="s">
        <v>134</v>
      </c>
      <c r="E101" s="6">
        <v>2013</v>
      </c>
      <c r="F101" s="6" t="s">
        <v>1</v>
      </c>
      <c r="G101" s="14">
        <v>2.0937500000000001E-3</v>
      </c>
      <c r="H101" s="15">
        <v>4.6296296296296293E-4</v>
      </c>
      <c r="I101" s="5">
        <v>4</v>
      </c>
    </row>
    <row r="102" spans="2:9" x14ac:dyDescent="0.3">
      <c r="B102" s="10" t="s">
        <v>92</v>
      </c>
      <c r="C102" s="6">
        <v>67</v>
      </c>
      <c r="D102" s="6" t="s">
        <v>46</v>
      </c>
      <c r="E102" s="6">
        <v>2013</v>
      </c>
      <c r="F102" s="6" t="s">
        <v>4</v>
      </c>
      <c r="G102" s="14">
        <v>2.0995370370370373E-3</v>
      </c>
      <c r="H102" s="15">
        <v>4.6875000000000004E-4</v>
      </c>
      <c r="I102" s="5">
        <v>5</v>
      </c>
    </row>
    <row r="103" spans="2:9" x14ac:dyDescent="0.3">
      <c r="B103" s="10" t="s">
        <v>111</v>
      </c>
      <c r="C103" s="6">
        <v>65</v>
      </c>
      <c r="D103" s="6" t="s">
        <v>49</v>
      </c>
      <c r="E103" s="6">
        <v>2012</v>
      </c>
      <c r="F103" s="6" t="s">
        <v>4</v>
      </c>
      <c r="G103" s="14">
        <v>2.1597222222222222E-3</v>
      </c>
      <c r="H103" s="15">
        <v>5.2893518518518524E-4</v>
      </c>
      <c r="I103" s="5">
        <v>6</v>
      </c>
    </row>
    <row r="104" spans="2:9" x14ac:dyDescent="0.3">
      <c r="B104" s="10" t="s">
        <v>93</v>
      </c>
      <c r="C104" s="6">
        <v>57</v>
      </c>
      <c r="D104" s="6" t="s">
        <v>150</v>
      </c>
      <c r="E104" s="6">
        <v>2012</v>
      </c>
      <c r="F104" s="6" t="s">
        <v>4</v>
      </c>
      <c r="G104" s="14">
        <v>2.166666666666667E-3</v>
      </c>
      <c r="H104" s="15">
        <v>5.3587962962962953E-4</v>
      </c>
      <c r="I104" s="5">
        <v>7</v>
      </c>
    </row>
    <row r="105" spans="2:9" x14ac:dyDescent="0.3">
      <c r="B105" s="10" t="s">
        <v>94</v>
      </c>
      <c r="C105" s="6">
        <v>61</v>
      </c>
      <c r="D105" s="6" t="s">
        <v>164</v>
      </c>
      <c r="E105" s="6">
        <v>2013</v>
      </c>
      <c r="F105" s="6" t="s">
        <v>4</v>
      </c>
      <c r="G105" s="14">
        <v>2.2025462962962966E-3</v>
      </c>
      <c r="H105" s="15">
        <v>5.7175925925925927E-4</v>
      </c>
      <c r="I105" s="5">
        <v>8</v>
      </c>
    </row>
    <row r="106" spans="2:9" x14ac:dyDescent="0.3">
      <c r="B106" s="10" t="s">
        <v>95</v>
      </c>
      <c r="C106" s="6">
        <v>56</v>
      </c>
      <c r="D106" s="6" t="s">
        <v>133</v>
      </c>
      <c r="E106" s="6">
        <v>2012</v>
      </c>
      <c r="F106" s="6" t="s">
        <v>4</v>
      </c>
      <c r="G106" s="14">
        <v>2.2696759259259263E-3</v>
      </c>
      <c r="H106" s="15">
        <v>6.3888888888888893E-4</v>
      </c>
      <c r="I106" s="5">
        <v>9</v>
      </c>
    </row>
    <row r="107" spans="2:9" x14ac:dyDescent="0.3">
      <c r="B107" s="10" t="s">
        <v>96</v>
      </c>
      <c r="C107" s="6">
        <v>64</v>
      </c>
      <c r="D107" s="6" t="s">
        <v>135</v>
      </c>
      <c r="E107" s="6">
        <v>2013</v>
      </c>
      <c r="F107" s="6" t="s">
        <v>185</v>
      </c>
      <c r="G107" s="14">
        <v>2.2777777777777779E-3</v>
      </c>
      <c r="H107" s="15">
        <v>6.4699074074074073E-4</v>
      </c>
      <c r="I107" s="5">
        <v>10</v>
      </c>
    </row>
    <row r="108" spans="2:9" x14ac:dyDescent="0.3">
      <c r="B108" s="10" t="s">
        <v>107</v>
      </c>
      <c r="C108" s="6">
        <v>66</v>
      </c>
      <c r="D108" s="6" t="s">
        <v>51</v>
      </c>
      <c r="E108" s="6">
        <v>2012</v>
      </c>
      <c r="F108" s="6" t="s">
        <v>145</v>
      </c>
      <c r="G108" s="14">
        <v>2.2939814814814815E-3</v>
      </c>
      <c r="H108" s="15">
        <v>6.6319444444444444E-4</v>
      </c>
      <c r="I108" s="5">
        <v>11</v>
      </c>
    </row>
    <row r="109" spans="2:9" x14ac:dyDescent="0.3">
      <c r="B109" s="10" t="s">
        <v>97</v>
      </c>
      <c r="C109" s="6">
        <v>38</v>
      </c>
      <c r="D109" s="6" t="s">
        <v>194</v>
      </c>
      <c r="E109" s="6">
        <v>2012</v>
      </c>
      <c r="F109" s="6" t="s">
        <v>3</v>
      </c>
      <c r="G109" s="14">
        <v>2.3217592592592591E-3</v>
      </c>
      <c r="H109" s="15">
        <v>6.9097222222222216E-4</v>
      </c>
      <c r="I109" s="5">
        <v>12</v>
      </c>
    </row>
    <row r="110" spans="2:9" x14ac:dyDescent="0.3">
      <c r="B110" s="10" t="s">
        <v>98</v>
      </c>
      <c r="C110" s="6">
        <v>54</v>
      </c>
      <c r="D110" s="6" t="s">
        <v>166</v>
      </c>
      <c r="E110" s="6">
        <v>2013</v>
      </c>
      <c r="F110" s="6" t="s">
        <v>183</v>
      </c>
      <c r="G110" s="14">
        <v>2.515046296296296E-3</v>
      </c>
      <c r="H110" s="15">
        <v>8.8425925925925922E-4</v>
      </c>
      <c r="I110" s="5">
        <v>13</v>
      </c>
    </row>
    <row r="111" spans="2:9" x14ac:dyDescent="0.3">
      <c r="B111" s="10" t="s">
        <v>99</v>
      </c>
      <c r="C111" s="6">
        <v>55</v>
      </c>
      <c r="D111" s="6" t="s">
        <v>168</v>
      </c>
      <c r="E111" s="6">
        <v>2013</v>
      </c>
      <c r="F111" s="6" t="s">
        <v>183</v>
      </c>
      <c r="G111" s="14">
        <v>2.5983796296296297E-3</v>
      </c>
      <c r="H111" s="15">
        <v>9.6759259259259248E-4</v>
      </c>
      <c r="I111" s="5">
        <v>14</v>
      </c>
    </row>
    <row r="112" spans="2:9" x14ac:dyDescent="0.3">
      <c r="B112" s="10" t="s">
        <v>108</v>
      </c>
      <c r="C112" s="6">
        <v>68</v>
      </c>
      <c r="D112" s="6" t="s">
        <v>151</v>
      </c>
      <c r="E112" s="6">
        <v>2012</v>
      </c>
      <c r="F112" s="6" t="s">
        <v>183</v>
      </c>
      <c r="G112" s="14">
        <v>2.6666666666666666E-3</v>
      </c>
      <c r="H112" s="15">
        <v>1.0358796296296297E-3</v>
      </c>
      <c r="I112" s="5">
        <v>15</v>
      </c>
    </row>
    <row r="113" spans="2:9" x14ac:dyDescent="0.3">
      <c r="B113" s="10" t="s">
        <v>100</v>
      </c>
      <c r="C113" s="6">
        <v>69</v>
      </c>
      <c r="D113" s="6" t="s">
        <v>152</v>
      </c>
      <c r="E113" s="6">
        <v>2012</v>
      </c>
      <c r="F113" s="6" t="s">
        <v>118</v>
      </c>
      <c r="G113" s="14">
        <v>2.7731481481481478E-3</v>
      </c>
      <c r="H113" s="15">
        <v>1.1423611111111111E-3</v>
      </c>
      <c r="I113" s="5">
        <v>16</v>
      </c>
    </row>
    <row r="114" spans="2:9" x14ac:dyDescent="0.3">
      <c r="B114" s="10" t="s">
        <v>109</v>
      </c>
      <c r="C114" s="6">
        <v>62</v>
      </c>
      <c r="D114" s="6" t="s">
        <v>199</v>
      </c>
      <c r="E114" s="6">
        <v>2013</v>
      </c>
      <c r="F114" s="6" t="s">
        <v>118</v>
      </c>
      <c r="G114" s="14">
        <v>3.0694444444444445E-3</v>
      </c>
      <c r="H114" s="15">
        <v>1.4386574074074076E-3</v>
      </c>
      <c r="I114" s="5">
        <v>17</v>
      </c>
    </row>
    <row r="115" spans="2:9" x14ac:dyDescent="0.3">
      <c r="B115" s="10" t="s">
        <v>101</v>
      </c>
      <c r="C115" s="6">
        <v>58</v>
      </c>
      <c r="D115" s="6" t="s">
        <v>47</v>
      </c>
      <c r="E115" s="6">
        <v>2013</v>
      </c>
      <c r="F115" s="6" t="s">
        <v>183</v>
      </c>
      <c r="G115" s="14"/>
      <c r="H115" s="15"/>
      <c r="I115" s="5" t="s">
        <v>245</v>
      </c>
    </row>
  </sheetData>
  <mergeCells count="13">
    <mergeCell ref="B24:I24"/>
    <mergeCell ref="B17:I17"/>
    <mergeCell ref="B1:I1"/>
    <mergeCell ref="B2:I2"/>
    <mergeCell ref="B3:I3"/>
    <mergeCell ref="B6:I6"/>
    <mergeCell ref="B12:I12"/>
    <mergeCell ref="B29:I29"/>
    <mergeCell ref="B96:I96"/>
    <mergeCell ref="B75:I75"/>
    <mergeCell ref="B64:I64"/>
    <mergeCell ref="B50:I50"/>
    <mergeCell ref="B38:I3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7" fitToHeight="10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Kopvērtējums</vt:lpstr>
      <vt:lpstr>Šaušana</vt:lpstr>
      <vt:lpstr>Sheet3</vt:lpstr>
      <vt:lpstr>Tāllēkšana</vt:lpstr>
      <vt:lpstr>Pumpēšanās</vt:lpstr>
      <vt:lpstr>Stadions</vt:lpstr>
      <vt:lpstr>Stumšanās</vt:lpstr>
      <vt:lpstr>Bez nūjām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Dators</dc:creator>
  <cp:lastModifiedBy>Sportlat</cp:lastModifiedBy>
  <cp:lastPrinted>2026-07-03T11:37:07Z</cp:lastPrinted>
  <dcterms:created xsi:type="dcterms:W3CDTF">2023-07-14T04:35:56Z</dcterms:created>
  <dcterms:modified xsi:type="dcterms:W3CDTF">2026-07-03T19:15:14Z</dcterms:modified>
</cp:coreProperties>
</file>